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v.lo\data\folderredirection\snjezanaza\RAČUNOVODSTVO\SNJEŽANA\PLANIRANJE\"/>
    </mc:Choice>
  </mc:AlternateContent>
  <bookViews>
    <workbookView xWindow="0" yWindow="0" windowWidth="19200" windowHeight="10890"/>
  </bookViews>
  <sheets>
    <sheet name="Sheet1" sheetId="1" r:id="rId1"/>
    <sheet name="Sheet2" sheetId="2" r:id="rId2"/>
    <sheet name="2012" sheetId="3" r:id="rId3"/>
  </sheets>
  <calcPr calcId="162913"/>
</workbook>
</file>

<file path=xl/calcChain.xml><?xml version="1.0" encoding="utf-8"?>
<calcChain xmlns="http://schemas.openxmlformats.org/spreadsheetml/2006/main">
  <c r="C18" i="1" l="1"/>
  <c r="E9" i="1"/>
  <c r="E39" i="1"/>
  <c r="E31" i="1"/>
  <c r="E28" i="1"/>
  <c r="E27" i="1"/>
  <c r="E34" i="1" l="1"/>
  <c r="E35" i="1"/>
  <c r="D18" i="1" l="1"/>
  <c r="E15" i="1"/>
  <c r="E11" i="1"/>
  <c r="C22" i="1"/>
  <c r="C26" i="1" l="1"/>
  <c r="E25" i="1"/>
  <c r="E23" i="1"/>
  <c r="E8" i="1"/>
  <c r="E10" i="1"/>
  <c r="D38" i="1" l="1"/>
  <c r="D32" i="1"/>
  <c r="E38" i="1" l="1"/>
  <c r="E45" i="3" l="1"/>
  <c r="E40" i="3"/>
  <c r="E39" i="3"/>
  <c r="E38" i="3"/>
  <c r="E35" i="3" s="1"/>
  <c r="E34" i="3" s="1"/>
  <c r="E37" i="3"/>
  <c r="E36" i="3"/>
  <c r="D35" i="3"/>
  <c r="D34" i="3" s="1"/>
  <c r="C35" i="3"/>
  <c r="C34" i="3" s="1"/>
  <c r="E33" i="3"/>
  <c r="E32" i="3" s="1"/>
  <c r="D32" i="3"/>
  <c r="C32" i="3"/>
  <c r="E31" i="3"/>
  <c r="E30" i="3"/>
  <c r="E29" i="3"/>
  <c r="E26" i="3" s="1"/>
  <c r="E28" i="3"/>
  <c r="E27" i="3"/>
  <c r="D26" i="3"/>
  <c r="C26" i="3"/>
  <c r="E25" i="3"/>
  <c r="E24" i="3"/>
  <c r="E23" i="3"/>
  <c r="E22" i="3" s="1"/>
  <c r="D22" i="3"/>
  <c r="C22" i="3"/>
  <c r="C21" i="3" s="1"/>
  <c r="C44" i="3" s="1"/>
  <c r="D21" i="3"/>
  <c r="E17" i="3"/>
  <c r="D16" i="3"/>
  <c r="D18" i="3" s="1"/>
  <c r="C16" i="3"/>
  <c r="C18" i="3" s="1"/>
  <c r="E15" i="3"/>
  <c r="E14" i="3"/>
  <c r="E13" i="3"/>
  <c r="E12" i="3"/>
  <c r="E11" i="3"/>
  <c r="E10" i="3"/>
  <c r="E17" i="1"/>
  <c r="E14" i="1"/>
  <c r="E13" i="1"/>
  <c r="E12" i="1"/>
  <c r="E46" i="1"/>
  <c r="E45" i="1"/>
  <c r="E44" i="1"/>
  <c r="E33" i="1"/>
  <c r="E32" i="1" s="1"/>
  <c r="E30" i="1"/>
  <c r="E29" i="1"/>
  <c r="E24" i="1"/>
  <c r="D43" i="1"/>
  <c r="C43" i="1"/>
  <c r="C40" i="1" s="1"/>
  <c r="C32" i="1"/>
  <c r="C21" i="1" s="1"/>
  <c r="D26" i="1"/>
  <c r="D22" i="1"/>
  <c r="C49" i="1" l="1"/>
  <c r="D44" i="3"/>
  <c r="E43" i="1"/>
  <c r="E40" i="1" s="1"/>
  <c r="E26" i="1"/>
  <c r="E22" i="1"/>
  <c r="E21" i="3"/>
  <c r="E44" i="3" s="1"/>
  <c r="E18" i="3"/>
  <c r="C46" i="3"/>
  <c r="D46" i="3"/>
  <c r="E16" i="3"/>
  <c r="E16" i="1"/>
  <c r="E18" i="1"/>
  <c r="D21" i="1"/>
  <c r="D49" i="1" s="1"/>
  <c r="E49" i="1" l="1"/>
  <c r="E21" i="1"/>
  <c r="E46" i="3"/>
</calcChain>
</file>

<file path=xl/sharedStrings.xml><?xml version="1.0" encoding="utf-8"?>
<sst xmlns="http://schemas.openxmlformats.org/spreadsheetml/2006/main" count="175" uniqueCount="122">
  <si>
    <t>u kunama</t>
  </si>
  <si>
    <t>PRIHODI I PRIMICI</t>
  </si>
  <si>
    <t>Račun</t>
  </si>
  <si>
    <t>Povećanje/ Smanjenje</t>
  </si>
  <si>
    <t>Plan 2011/ Izmjene 12.2011</t>
  </si>
  <si>
    <t xml:space="preserve">Pomoći iz proračuna                   </t>
  </si>
  <si>
    <t xml:space="preserve">Pomoći od ostalih subjekata         </t>
  </si>
  <si>
    <t xml:space="preserve">Prihodi od financijske imovine     </t>
  </si>
  <si>
    <t xml:space="preserve">Prihodi po posebnim propisima     </t>
  </si>
  <si>
    <t xml:space="preserve">Prihodi od prodaje proizvoda i usluga              </t>
  </si>
  <si>
    <t xml:space="preserve">Donacije građana                                </t>
  </si>
  <si>
    <t xml:space="preserve">Prihodi iz proračuna za redovnu djelatnost - državni     </t>
  </si>
  <si>
    <t xml:space="preserve">Prihodi iz proračuna za redovnu djelatnost-županija     </t>
  </si>
  <si>
    <t>Proračun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</si>
  <si>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</si>
  <si>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</si>
  <si>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</si>
  <si>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</si>
  <si>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</si>
  <si>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</si>
  <si>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</si>
  <si>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Naknade troškova zaposlenim</t>
  </si>
  <si>
    <t>Rashodi za materijal i energiju</t>
  </si>
  <si>
    <t>Rashodi za usluge</t>
  </si>
  <si>
    <t>Naknade troškova osobama VAN RO</t>
  </si>
  <si>
    <t>Financijski rashodi</t>
  </si>
  <si>
    <t>Ostali financijski rashodi</t>
  </si>
  <si>
    <t>Rashodi za nabavu NFI</t>
  </si>
  <si>
    <t>Rashodi:nabava dugotr. Imovine</t>
  </si>
  <si>
    <t>Postrojenje i oprema</t>
  </si>
  <si>
    <t>Prijevozna sredstva</t>
  </si>
  <si>
    <t>Knjige, umjetn. djela</t>
  </si>
  <si>
    <t>Nematerijalna proizv. Imovina</t>
  </si>
  <si>
    <t>Rashodi za dodat.ulaganja na NFI</t>
  </si>
  <si>
    <t>UKUPNI RASHODI POSLOVANJA</t>
  </si>
  <si>
    <t>Prihodi - rashodi</t>
  </si>
  <si>
    <t>Osnova za obavljenu izmjenu i dopunu Financijskog plana su:</t>
  </si>
  <si>
    <t>GIMNAZIJA ANTUNA GUSTAVA MATOŠA SAMOBOR</t>
  </si>
  <si>
    <t>Obrazac  FP-PiP 1 -Rebalans 12.2011. g.</t>
  </si>
  <si>
    <t>Financijski plan 2011. godine -  rebalans 2011. - svibanj 2010.g. (Odluka Županije od 26. 04.2011., nova procjena prihoda; )studeni 2011.g)</t>
  </si>
  <si>
    <t>Izvor</t>
  </si>
  <si>
    <t>2011. godine</t>
  </si>
  <si>
    <t>Opći prihodi i primici</t>
  </si>
  <si>
    <t>Vlastiti prihodi</t>
  </si>
  <si>
    <t>Prihodi za posebne namjene</t>
  </si>
  <si>
    <t>Donacije</t>
  </si>
  <si>
    <t>Prihodi od nef.i naknada od osiguranja</t>
  </si>
  <si>
    <t>Namjenski primici od zaduživanja</t>
  </si>
  <si>
    <t>plan za 2011.  od 28.10.10</t>
  </si>
  <si>
    <t>Poveć/ Smanjenje</t>
  </si>
  <si>
    <t xml:space="preserve">pomoći iz proračuna                                633 </t>
  </si>
  <si>
    <t>pomoći od ostalih subjekata                    634</t>
  </si>
  <si>
    <t xml:space="preserve">Prihodi od financijske imovine         641 </t>
  </si>
  <si>
    <t xml:space="preserve">Prihodi po posebnim propisima      652 </t>
  </si>
  <si>
    <t xml:space="preserve">Prihodi od prodaje proizvoda i usluga                   661 </t>
  </si>
  <si>
    <t>Donacije građana                                    663</t>
  </si>
  <si>
    <t xml:space="preserve">Prihodi iz proračuna za redovnu djelatnost-županija      671 </t>
  </si>
  <si>
    <t xml:space="preserve">Prihodi od prodaje proizvoda i usluga    dogotrajne imovine  721 </t>
  </si>
  <si>
    <t>Ukupno (po izvorima)</t>
  </si>
  <si>
    <t>Plan prihoda i primitaka za 2011.</t>
  </si>
  <si>
    <t>28,10,10:</t>
  </si>
  <si>
    <t>Povećanje /Smanjenje</t>
  </si>
  <si>
    <t>Izmjenjeni i dopunjeni plan za 2011 u  11.2011.</t>
  </si>
  <si>
    <t xml:space="preserve">Napomena: </t>
  </si>
  <si>
    <t>Prihodi iz Županijskog proračuna</t>
  </si>
  <si>
    <t>Prijedlog rebalansa svibanj 2011. zbog rebalans žup.prorač 4/2011</t>
  </si>
  <si>
    <t>minimalni standard</t>
  </si>
  <si>
    <t xml:space="preserve">Prihodi od sufinanciranja </t>
  </si>
  <si>
    <t>Izmjena procjene prihoda</t>
  </si>
  <si>
    <t>natjecanja</t>
  </si>
  <si>
    <t>Prihodi od HZZ za osposobljavanje</t>
  </si>
  <si>
    <t>ŽŠS-Županijski športski savez</t>
  </si>
  <si>
    <t>organizacija radionice</t>
  </si>
  <si>
    <t>Datum:</t>
  </si>
  <si>
    <t>prosinac  2011. godine</t>
  </si>
  <si>
    <t>M.P.</t>
  </si>
  <si>
    <t>Odgovorna osoba:</t>
  </si>
  <si>
    <t>Telefon:  3360-401</t>
  </si>
  <si>
    <t>Marko Maros</t>
  </si>
  <si>
    <r>
      <rPr>
        <b/>
        <sz val="16"/>
        <rFont val="Arial"/>
        <family val="2"/>
        <charset val="238"/>
      </rPr>
      <t>FINANCIJSKI PLAN - Prihodi i primici za 2011.</t>
    </r>
    <r>
      <rPr>
        <b/>
        <sz val="16"/>
        <rFont val="Arial"/>
        <family val="2"/>
      </rPr>
      <t xml:space="preserve"> /   Izmjene i dopune 12. 2011. godine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</si>
  <si>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</si>
  <si>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1"/>
        <rFont val="Arial"/>
        <family val="2"/>
      </rPr>
      <t>*3</t>
    </r>
  </si>
  <si>
    <r>
      <t>Oznaka rač.iz                                      računskog plana</t>
    </r>
    <r>
      <rPr>
        <b/>
        <vertAlign val="superscript"/>
        <sz val="12"/>
        <rFont val="Arial"/>
        <family val="2"/>
        <charset val="238"/>
      </rPr>
      <t>*1</t>
    </r>
  </si>
  <si>
    <r>
      <t xml:space="preserve">Prihodi iz proračuna za redovnu </t>
    </r>
    <r>
      <rPr>
        <sz val="12"/>
        <rFont val="Arial"/>
        <family val="2"/>
        <charset val="238"/>
      </rPr>
      <t>d</t>
    </r>
    <r>
      <rPr>
        <b/>
        <sz val="12"/>
        <rFont val="Arial"/>
        <family val="2"/>
        <charset val="238"/>
      </rPr>
      <t xml:space="preserve">jelatnost - državni     671 </t>
    </r>
  </si>
  <si>
    <r>
      <t xml:space="preserve">Izradila:  </t>
    </r>
    <r>
      <rPr>
        <sz val="12"/>
        <rFont val="Times New Roman"/>
        <family val="1"/>
        <charset val="238"/>
      </rPr>
      <t>Rajka Domin</t>
    </r>
  </si>
  <si>
    <t>ŠKOLA ZA MEDICINSKE SESTRE VINOGRADSKA ZAGREB</t>
  </si>
  <si>
    <t>IZMJENE I DOPUNE FINANCIJSKOG PLANA ZA 2012. GODINU</t>
  </si>
  <si>
    <t>11.12.2012. g.</t>
  </si>
  <si>
    <t>Plan za 2012.  od 07.10.11</t>
  </si>
  <si>
    <t>Plan 2012/ Izmjene 12.2012</t>
  </si>
  <si>
    <t>Ostali prihodi</t>
  </si>
  <si>
    <t>Ostali nespomenuti trošk.</t>
  </si>
  <si>
    <t>Višak po obračunu za 2011.</t>
  </si>
  <si>
    <t>Ukupno prihodi</t>
  </si>
  <si>
    <t>a. Odluka o kriterijima, mjerilima i načinu financiranja decentraliziranih funkcija srednjeg školstva  u 2012. godini (Službeni glasnik grada Zagreba broj 12 od 03.09.2012.</t>
  </si>
  <si>
    <t>b. nova procjena prihoda po posebnim propisima i ostalih prihoda</t>
  </si>
  <si>
    <t>Izradila: Lidija Grobotek</t>
  </si>
  <si>
    <t>Zagreb, 11.12.2012. godine</t>
  </si>
  <si>
    <t>Ravnateljica: mr.sc.Štefa Sudar</t>
  </si>
  <si>
    <t>Naknade građanima i kućanstvima temeljem osiguranja i druge naknade</t>
  </si>
  <si>
    <t>Ostale naknade iz proračuna u naravi (besplatne knjige)</t>
  </si>
  <si>
    <t>,</t>
  </si>
  <si>
    <t>ŠKOLA ZA MEDICINSKE SESTRE VRAPČE ZAGREB</t>
  </si>
  <si>
    <t xml:space="preserve">Tekuće donacije                               </t>
  </si>
  <si>
    <t>Pomoći temeljem priejnosa EU sredstava</t>
  </si>
  <si>
    <t>Licence</t>
  </si>
  <si>
    <t>Nematerijalna neproizv. Imovina</t>
  </si>
  <si>
    <t>Ravnateljica: Višnja Vićić-Hudorović</t>
  </si>
  <si>
    <t>IZMJENE I DOPUNE FINANCIJSKOG PLANA ZA 2020. GODINU</t>
  </si>
  <si>
    <t>Plan za 2020. od 18.12.19</t>
  </si>
  <si>
    <t>Plan 2020/ Izmjene12. 2020</t>
  </si>
  <si>
    <t>Plan za 2020.  od 18.12.19</t>
  </si>
  <si>
    <t>Plan 2020/ Izmjene 12.2020</t>
  </si>
  <si>
    <t>Pomoći temeljem prijenosa EU sredstava</t>
  </si>
  <si>
    <t>Tekuće pomoći proračinskim korisnicima drugih proračuna</t>
  </si>
  <si>
    <t>Prijenosi između proračunskih korisnika istog proračuna</t>
  </si>
  <si>
    <t>Zagreb, 17.12.2020. godine</t>
  </si>
  <si>
    <t>Smanjeni rashodi zbog ovogodišnje pandemije i nekih neostvarenih projekata (Asklepios, Erasmus +)</t>
  </si>
  <si>
    <t>višak po obračunu za 2020.</t>
  </si>
  <si>
    <t>17.12.2020. g.</t>
  </si>
  <si>
    <t>Višak prneseni iz prethodne godine</t>
  </si>
  <si>
    <t xml:space="preserve">Izradila: Snježana Žabec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</si>
</sst>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vertAlign val="superscript"/>
      <sz val="12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4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gray125"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81">
    <xf numFmtId="0" fontId="0" fillId="0" borderId="0" xfId="0"/>
    <xf numFmtId="0" fontId="1" fillId="0" borderId="0" xfId="2"/>
    <xf numFmtId="0" fontId="6" fillId="0" borderId="1" xfId="2" applyFont="1" applyFill="1" applyBorder="1"/>
    <xf numFmtId="3" fontId="6" fillId="0" borderId="1" xfId="2" applyNumberFormat="1" applyFont="1" applyFill="1" applyBorder="1" applyAlignment="1">
      <alignment horizontal="right"/>
    </xf>
    <xf numFmtId="0" fontId="14" fillId="0" borderId="0" xfId="2" applyFont="1"/>
    <xf numFmtId="0" fontId="14" fillId="0" borderId="0" xfId="2" applyFont="1" applyAlignment="1">
      <alignment horizontal="right"/>
    </xf>
    <xf numFmtId="3" fontId="16" fillId="0" borderId="0" xfId="2" applyNumberFormat="1" applyFont="1" applyBorder="1"/>
    <xf numFmtId="0" fontId="4" fillId="0" borderId="0" xfId="2" applyFont="1"/>
    <xf numFmtId="3" fontId="7" fillId="0" borderId="0" xfId="2" applyNumberFormat="1" applyFont="1" applyBorder="1"/>
    <xf numFmtId="0" fontId="7" fillId="0" borderId="0" xfId="2" applyNumberFormat="1" applyFont="1" applyBorder="1"/>
    <xf numFmtId="3" fontId="7" fillId="0" borderId="0" xfId="2" applyNumberFormat="1" applyFont="1" applyBorder="1" applyAlignment="1">
      <alignment wrapText="1"/>
    </xf>
    <xf numFmtId="0" fontId="6" fillId="0" borderId="0" xfId="2" applyFont="1"/>
    <xf numFmtId="0" fontId="1" fillId="0" borderId="24" xfId="2" applyBorder="1"/>
    <xf numFmtId="0" fontId="5" fillId="0" borderId="25" xfId="2" applyFont="1" applyBorder="1" applyAlignment="1">
      <alignment wrapText="1"/>
    </xf>
    <xf numFmtId="0" fontId="14" fillId="0" borderId="26" xfId="2" applyFont="1" applyBorder="1"/>
    <xf numFmtId="0" fontId="9" fillId="0" borderId="26" xfId="2" applyFont="1" applyBorder="1"/>
    <xf numFmtId="49" fontId="9" fillId="0" borderId="26" xfId="2" applyNumberFormat="1" applyFont="1" applyBorder="1" applyAlignment="1">
      <alignment wrapText="1"/>
    </xf>
    <xf numFmtId="0" fontId="9" fillId="0" borderId="26" xfId="2" applyFont="1" applyBorder="1" applyAlignment="1">
      <alignment wrapText="1"/>
    </xf>
    <xf numFmtId="0" fontId="13" fillId="0" borderId="4" xfId="2" applyFont="1" applyBorder="1"/>
    <xf numFmtId="0" fontId="2" fillId="0" borderId="0" xfId="2" applyFont="1"/>
    <xf numFmtId="0" fontId="15" fillId="0" borderId="0" xfId="2" applyFont="1"/>
    <xf numFmtId="0" fontId="24" fillId="0" borderId="0" xfId="2" applyFont="1"/>
    <xf numFmtId="0" fontId="24" fillId="0" borderId="0" xfId="2" quotePrefix="1" applyFont="1"/>
    <xf numFmtId="3" fontId="7" fillId="0" borderId="0" xfId="2" applyNumberFormat="1" applyFont="1" applyBorder="1" applyAlignment="1"/>
    <xf numFmtId="165" fontId="21" fillId="0" borderId="6" xfId="2" applyNumberFormat="1" applyFont="1" applyBorder="1" applyAlignment="1"/>
    <xf numFmtId="3" fontId="14" fillId="0" borderId="27" xfId="2" applyNumberFormat="1" applyFont="1" applyFill="1" applyBorder="1" applyAlignment="1">
      <alignment horizontal="right"/>
    </xf>
    <xf numFmtId="3" fontId="14" fillId="0" borderId="17" xfId="2" applyNumberFormat="1" applyFont="1" applyFill="1" applyBorder="1" applyAlignment="1">
      <alignment horizontal="right"/>
    </xf>
    <xf numFmtId="3" fontId="14" fillId="0" borderId="24" xfId="2" applyNumberFormat="1" applyFont="1" applyFill="1" applyBorder="1" applyAlignment="1">
      <alignment horizontal="right" wrapText="1"/>
    </xf>
    <xf numFmtId="0" fontId="15" fillId="0" borderId="28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 wrapText="1"/>
    </xf>
    <xf numFmtId="3" fontId="14" fillId="0" borderId="24" xfId="2" applyNumberFormat="1" applyFont="1" applyFill="1" applyBorder="1" applyAlignment="1">
      <alignment horizontal="right"/>
    </xf>
    <xf numFmtId="0" fontId="13" fillId="0" borderId="16" xfId="2" applyFont="1" applyBorder="1"/>
    <xf numFmtId="49" fontId="9" fillId="0" borderId="30" xfId="2" applyNumberFormat="1" applyFont="1" applyBorder="1" applyAlignment="1">
      <alignment wrapText="1"/>
    </xf>
    <xf numFmtId="0" fontId="1" fillId="0" borderId="28" xfId="2" applyBorder="1"/>
    <xf numFmtId="49" fontId="3" fillId="0" borderId="4" xfId="2" applyNumberFormat="1" applyFont="1" applyBorder="1" applyAlignment="1">
      <alignment horizontal="center"/>
    </xf>
    <xf numFmtId="0" fontId="8" fillId="0" borderId="24" xfId="2" applyFont="1" applyBorder="1"/>
    <xf numFmtId="3" fontId="8" fillId="0" borderId="24" xfId="2" applyNumberFormat="1" applyFont="1" applyBorder="1"/>
    <xf numFmtId="3" fontId="6" fillId="0" borderId="0" xfId="2" applyNumberFormat="1" applyFont="1"/>
    <xf numFmtId="0" fontId="13" fillId="8" borderId="31" xfId="2" applyFont="1" applyFill="1" applyBorder="1" applyAlignment="1">
      <alignment horizontal="center"/>
    </xf>
    <xf numFmtId="0" fontId="13" fillId="8" borderId="29" xfId="2" applyFont="1" applyFill="1" applyBorder="1" applyAlignment="1">
      <alignment horizontal="right" vertical="center" wrapText="1"/>
    </xf>
    <xf numFmtId="0" fontId="13" fillId="8" borderId="16" xfId="2" applyFont="1" applyFill="1" applyBorder="1" applyAlignment="1">
      <alignment horizontal="left" wrapText="1"/>
    </xf>
    <xf numFmtId="0" fontId="15" fillId="6" borderId="13" xfId="2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49" fontId="9" fillId="4" borderId="12" xfId="2" applyNumberFormat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49" fontId="9" fillId="9" borderId="7" xfId="2" applyNumberFormat="1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49" fontId="15" fillId="3" borderId="12" xfId="2" applyNumberFormat="1" applyFont="1" applyFill="1" applyBorder="1" applyAlignment="1">
      <alignment horizontal="center" vertical="center" wrapText="1"/>
    </xf>
    <xf numFmtId="0" fontId="15" fillId="10" borderId="13" xfId="2" applyFont="1" applyFill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49" fontId="9" fillId="11" borderId="12" xfId="2" applyNumberFormat="1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49" fontId="15" fillId="7" borderId="7" xfId="2" applyNumberFormat="1" applyFont="1" applyFill="1" applyBorder="1" applyAlignment="1">
      <alignment horizontal="center" vertical="center" wrapText="1"/>
    </xf>
    <xf numFmtId="0" fontId="15" fillId="6" borderId="32" xfId="2" applyFont="1" applyFill="1" applyBorder="1" applyAlignment="1">
      <alignment horizontal="center" vertical="center" wrapText="1"/>
    </xf>
    <xf numFmtId="0" fontId="15" fillId="6" borderId="33" xfId="2" applyFont="1" applyFill="1" applyBorder="1" applyAlignment="1">
      <alignment horizontal="center" vertical="center" wrapText="1"/>
    </xf>
    <xf numFmtId="0" fontId="9" fillId="4" borderId="34" xfId="2" applyFont="1" applyFill="1" applyBorder="1" applyAlignment="1">
      <alignment horizontal="center" vertical="center" wrapText="1"/>
    </xf>
    <xf numFmtId="0" fontId="15" fillId="2" borderId="35" xfId="2" applyFont="1" applyFill="1" applyBorder="1" applyAlignment="1">
      <alignment horizontal="center" vertical="center" wrapText="1"/>
    </xf>
    <xf numFmtId="0" fontId="15" fillId="2" borderId="33" xfId="2" applyFont="1" applyFill="1" applyBorder="1" applyAlignment="1">
      <alignment horizontal="center" vertical="center" wrapText="1"/>
    </xf>
    <xf numFmtId="0" fontId="9" fillId="9" borderId="36" xfId="2" applyFont="1" applyFill="1" applyBorder="1" applyAlignment="1">
      <alignment horizontal="center" vertical="center" wrapText="1"/>
    </xf>
    <xf numFmtId="0" fontId="15" fillId="3" borderId="32" xfId="2" applyFont="1" applyFill="1" applyBorder="1" applyAlignment="1">
      <alignment horizontal="center" vertical="center" wrapText="1"/>
    </xf>
    <xf numFmtId="0" fontId="15" fillId="3" borderId="33" xfId="2" applyFont="1" applyFill="1" applyBorder="1" applyAlignment="1">
      <alignment horizontal="center" vertical="center" wrapText="1"/>
    </xf>
    <xf numFmtId="0" fontId="15" fillId="3" borderId="34" xfId="2" applyFont="1" applyFill="1" applyBorder="1" applyAlignment="1">
      <alignment horizontal="center" vertical="center" wrapText="1"/>
    </xf>
    <xf numFmtId="0" fontId="15" fillId="10" borderId="32" xfId="2" applyFont="1" applyFill="1" applyBorder="1" applyAlignment="1">
      <alignment horizontal="center" vertical="center" wrapText="1"/>
    </xf>
    <xf numFmtId="0" fontId="15" fillId="10" borderId="33" xfId="2" applyFont="1" applyFill="1" applyBorder="1" applyAlignment="1">
      <alignment horizontal="center" vertical="center" wrapText="1"/>
    </xf>
    <xf numFmtId="0" fontId="9" fillId="11" borderId="34" xfId="2" applyFont="1" applyFill="1" applyBorder="1" applyAlignment="1">
      <alignment horizontal="center" vertical="center" wrapText="1"/>
    </xf>
    <xf numFmtId="0" fontId="15" fillId="5" borderId="35" xfId="2" applyFont="1" applyFill="1" applyBorder="1" applyAlignment="1">
      <alignment horizontal="center" vertical="center" wrapText="1"/>
    </xf>
    <xf numFmtId="0" fontId="15" fillId="5" borderId="33" xfId="2" applyFont="1" applyFill="1" applyBorder="1" applyAlignment="1">
      <alignment horizontal="center" vertical="center" wrapText="1"/>
    </xf>
    <xf numFmtId="0" fontId="15" fillId="7" borderId="36" xfId="2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 vertical="center" wrapText="1"/>
    </xf>
    <xf numFmtId="3" fontId="14" fillId="6" borderId="38" xfId="2" applyNumberFormat="1" applyFont="1" applyFill="1" applyBorder="1" applyAlignment="1">
      <alignment horizontal="right" wrapText="1"/>
    </xf>
    <xf numFmtId="3" fontId="14" fillId="6" borderId="8" xfId="2" applyNumberFormat="1" applyFont="1" applyFill="1" applyBorder="1" applyAlignment="1">
      <alignment horizontal="right" wrapText="1"/>
    </xf>
    <xf numFmtId="3" fontId="9" fillId="4" borderId="11" xfId="2" applyNumberFormat="1" applyFont="1" applyFill="1" applyBorder="1" applyAlignment="1">
      <alignment horizontal="right"/>
    </xf>
    <xf numFmtId="3" fontId="14" fillId="2" borderId="9" xfId="2" applyNumberFormat="1" applyFont="1" applyFill="1" applyBorder="1" applyAlignment="1">
      <alignment horizontal="right" wrapText="1"/>
    </xf>
    <xf numFmtId="3" fontId="14" fillId="2" borderId="1" xfId="2" applyNumberFormat="1" applyFont="1" applyFill="1" applyBorder="1" applyAlignment="1">
      <alignment horizontal="right"/>
    </xf>
    <xf numFmtId="3" fontId="9" fillId="9" borderId="39" xfId="2" applyNumberFormat="1" applyFont="1" applyFill="1" applyBorder="1" applyAlignment="1">
      <alignment horizontal="right" wrapText="1"/>
    </xf>
    <xf numFmtId="3" fontId="14" fillId="3" borderId="38" xfId="2" applyNumberFormat="1" applyFont="1" applyFill="1" applyBorder="1" applyAlignment="1">
      <alignment horizontal="right" wrapText="1"/>
    </xf>
    <xf numFmtId="3" fontId="14" fillId="3" borderId="8" xfId="2" applyNumberFormat="1" applyFont="1" applyFill="1" applyBorder="1" applyAlignment="1">
      <alignment horizontal="right" wrapText="1"/>
    </xf>
    <xf numFmtId="3" fontId="14" fillId="3" borderId="11" xfId="2" applyNumberFormat="1" applyFont="1" applyFill="1" applyBorder="1" applyAlignment="1">
      <alignment horizontal="right" wrapText="1"/>
    </xf>
    <xf numFmtId="3" fontId="14" fillId="10" borderId="38" xfId="2" applyNumberFormat="1" applyFont="1" applyFill="1" applyBorder="1" applyAlignment="1">
      <alignment horizontal="right" wrapText="1"/>
    </xf>
    <xf numFmtId="3" fontId="14" fillId="10" borderId="8" xfId="2" applyNumberFormat="1" applyFont="1" applyFill="1" applyBorder="1" applyAlignment="1">
      <alignment horizontal="right" wrapText="1"/>
    </xf>
    <xf numFmtId="3" fontId="9" fillId="11" borderId="11" xfId="2" applyNumberFormat="1" applyFont="1" applyFill="1" applyBorder="1" applyAlignment="1">
      <alignment horizontal="right" wrapText="1"/>
    </xf>
    <xf numFmtId="3" fontId="14" fillId="5" borderId="9" xfId="2" applyNumberFormat="1" applyFont="1" applyFill="1" applyBorder="1" applyAlignment="1">
      <alignment horizontal="right" wrapText="1"/>
    </xf>
    <xf numFmtId="3" fontId="14" fillId="5" borderId="8" xfId="2" applyNumberFormat="1" applyFont="1" applyFill="1" applyBorder="1" applyAlignment="1">
      <alignment horizontal="right" wrapText="1"/>
    </xf>
    <xf numFmtId="3" fontId="14" fillId="7" borderId="39" xfId="2" applyNumberFormat="1" applyFont="1" applyFill="1" applyBorder="1" applyAlignment="1">
      <alignment horizontal="right" wrapText="1"/>
    </xf>
    <xf numFmtId="3" fontId="23" fillId="0" borderId="40" xfId="2" applyNumberFormat="1" applyFont="1" applyFill="1" applyBorder="1" applyAlignment="1">
      <alignment horizontal="right" vertical="center" wrapText="1"/>
    </xf>
    <xf numFmtId="3" fontId="14" fillId="6" borderId="13" xfId="2" applyNumberFormat="1" applyFont="1" applyFill="1" applyBorder="1" applyAlignment="1">
      <alignment horizontal="right"/>
    </xf>
    <xf numFmtId="3" fontId="14" fillId="6" borderId="1" xfId="2" applyNumberFormat="1" applyFont="1" applyFill="1" applyBorder="1" applyAlignment="1">
      <alignment horizontal="right"/>
    </xf>
    <xf numFmtId="3" fontId="9" fillId="4" borderId="12" xfId="2" applyNumberFormat="1" applyFont="1" applyFill="1" applyBorder="1" applyAlignment="1">
      <alignment horizontal="right"/>
    </xf>
    <xf numFmtId="3" fontId="14" fillId="2" borderId="3" xfId="2" applyNumberFormat="1" applyFont="1" applyFill="1" applyBorder="1" applyAlignment="1">
      <alignment horizontal="right"/>
    </xf>
    <xf numFmtId="3" fontId="9" fillId="9" borderId="7" xfId="2" applyNumberFormat="1" applyFont="1" applyFill="1" applyBorder="1" applyAlignment="1">
      <alignment horizontal="right" wrapText="1"/>
    </xf>
    <xf numFmtId="3" fontId="14" fillId="3" borderId="13" xfId="2" applyNumberFormat="1" applyFont="1" applyFill="1" applyBorder="1" applyAlignment="1">
      <alignment horizontal="right"/>
    </xf>
    <xf numFmtId="3" fontId="14" fillId="3" borderId="1" xfId="2" applyNumberFormat="1" applyFont="1" applyFill="1" applyBorder="1" applyAlignment="1">
      <alignment horizontal="right"/>
    </xf>
    <xf numFmtId="3" fontId="14" fillId="3" borderId="12" xfId="2" applyNumberFormat="1" applyFont="1" applyFill="1" applyBorder="1" applyAlignment="1">
      <alignment horizontal="right" wrapText="1"/>
    </xf>
    <xf numFmtId="3" fontId="14" fillId="10" borderId="13" xfId="2" applyNumberFormat="1" applyFont="1" applyFill="1" applyBorder="1" applyAlignment="1">
      <alignment horizontal="right"/>
    </xf>
    <xf numFmtId="3" fontId="14" fillId="10" borderId="1" xfId="2" applyNumberFormat="1" applyFont="1" applyFill="1" applyBorder="1" applyAlignment="1">
      <alignment horizontal="right"/>
    </xf>
    <xf numFmtId="3" fontId="9" fillId="11" borderId="12" xfId="2" applyNumberFormat="1" applyFont="1" applyFill="1" applyBorder="1" applyAlignment="1">
      <alignment horizontal="right" wrapText="1"/>
    </xf>
    <xf numFmtId="3" fontId="14" fillId="5" borderId="3" xfId="2" applyNumberFormat="1" applyFont="1" applyFill="1" applyBorder="1" applyAlignment="1">
      <alignment horizontal="right"/>
    </xf>
    <xf numFmtId="3" fontId="14" fillId="7" borderId="7" xfId="2" applyNumberFormat="1" applyFont="1" applyFill="1" applyBorder="1" applyAlignment="1">
      <alignment horizontal="right" wrapText="1"/>
    </xf>
    <xf numFmtId="3" fontId="23" fillId="0" borderId="41" xfId="2" applyNumberFormat="1" applyFont="1" applyFill="1" applyBorder="1" applyAlignment="1">
      <alignment horizontal="right"/>
    </xf>
    <xf numFmtId="3" fontId="14" fillId="6" borderId="38" xfId="2" applyNumberFormat="1" applyFont="1" applyFill="1" applyBorder="1" applyAlignment="1">
      <alignment horizontal="right"/>
    </xf>
    <xf numFmtId="3" fontId="14" fillId="6" borderId="8" xfId="2" applyNumberFormat="1" applyFont="1" applyFill="1" applyBorder="1" applyAlignment="1">
      <alignment horizontal="right"/>
    </xf>
    <xf numFmtId="3" fontId="14" fillId="2" borderId="9" xfId="2" applyNumberFormat="1" applyFont="1" applyFill="1" applyBorder="1" applyAlignment="1">
      <alignment horizontal="right"/>
    </xf>
    <xf numFmtId="3" fontId="14" fillId="3" borderId="38" xfId="2" applyNumberFormat="1" applyFont="1" applyFill="1" applyBorder="1" applyAlignment="1">
      <alignment horizontal="right"/>
    </xf>
    <xf numFmtId="3" fontId="14" fillId="3" borderId="8" xfId="2" applyNumberFormat="1" applyFont="1" applyFill="1" applyBorder="1" applyAlignment="1">
      <alignment horizontal="right"/>
    </xf>
    <xf numFmtId="3" fontId="14" fillId="10" borderId="38" xfId="2" applyNumberFormat="1" applyFont="1" applyFill="1" applyBorder="1" applyAlignment="1">
      <alignment horizontal="right"/>
    </xf>
    <xf numFmtId="3" fontId="14" fillId="10" borderId="8" xfId="2" applyNumberFormat="1" applyFont="1" applyFill="1" applyBorder="1" applyAlignment="1">
      <alignment horizontal="right"/>
    </xf>
    <xf numFmtId="3" fontId="14" fillId="5" borderId="9" xfId="2" applyNumberFormat="1" applyFont="1" applyFill="1" applyBorder="1" applyAlignment="1">
      <alignment horizontal="right"/>
    </xf>
    <xf numFmtId="3" fontId="23" fillId="0" borderId="40" xfId="2" applyNumberFormat="1" applyFont="1" applyFill="1" applyBorder="1" applyAlignment="1">
      <alignment horizontal="right"/>
    </xf>
    <xf numFmtId="0" fontId="1" fillId="6" borderId="32" xfId="2" applyFill="1" applyBorder="1"/>
    <xf numFmtId="0" fontId="1" fillId="6" borderId="33" xfId="2" applyFill="1" applyBorder="1"/>
    <xf numFmtId="0" fontId="9" fillId="4" borderId="34" xfId="2" applyFont="1" applyFill="1" applyBorder="1"/>
    <xf numFmtId="0" fontId="1" fillId="2" borderId="35" xfId="2" applyFill="1" applyBorder="1"/>
    <xf numFmtId="3" fontId="14" fillId="2" borderId="33" xfId="2" applyNumberFormat="1" applyFont="1" applyFill="1" applyBorder="1" applyAlignment="1">
      <alignment horizontal="right"/>
    </xf>
    <xf numFmtId="0" fontId="9" fillId="9" borderId="36" xfId="2" applyFont="1" applyFill="1" applyBorder="1"/>
    <xf numFmtId="0" fontId="1" fillId="3" borderId="32" xfId="2" applyFill="1" applyBorder="1"/>
    <xf numFmtId="0" fontId="1" fillId="3" borderId="33" xfId="2" applyFill="1" applyBorder="1"/>
    <xf numFmtId="0" fontId="1" fillId="3" borderId="34" xfId="2" applyFill="1" applyBorder="1"/>
    <xf numFmtId="0" fontId="1" fillId="10" borderId="32" xfId="2" applyFill="1" applyBorder="1"/>
    <xf numFmtId="0" fontId="1" fillId="10" borderId="33" xfId="2" applyFill="1" applyBorder="1"/>
    <xf numFmtId="0" fontId="9" fillId="11" borderId="34" xfId="2" applyFont="1" applyFill="1" applyBorder="1"/>
    <xf numFmtId="0" fontId="1" fillId="5" borderId="35" xfId="2" applyFill="1" applyBorder="1"/>
    <xf numFmtId="3" fontId="14" fillId="5" borderId="33" xfId="2" applyNumberFormat="1" applyFont="1" applyFill="1" applyBorder="1" applyAlignment="1">
      <alignment horizontal="right" wrapText="1"/>
    </xf>
    <xf numFmtId="0" fontId="1" fillId="7" borderId="36" xfId="2" applyFill="1" applyBorder="1"/>
    <xf numFmtId="0" fontId="1" fillId="0" borderId="37" xfId="2" applyFill="1" applyBorder="1"/>
    <xf numFmtId="3" fontId="14" fillId="6" borderId="18" xfId="2" applyNumberFormat="1" applyFont="1" applyFill="1" applyBorder="1" applyAlignment="1">
      <alignment horizontal="right"/>
    </xf>
    <xf numFmtId="3" fontId="9" fillId="4" borderId="42" xfId="2" applyNumberFormat="1" applyFont="1" applyFill="1" applyBorder="1" applyAlignment="1">
      <alignment horizontal="right"/>
    </xf>
    <xf numFmtId="3" fontId="14" fillId="2" borderId="19" xfId="2" applyNumberFormat="1" applyFont="1" applyFill="1" applyBorder="1" applyAlignment="1">
      <alignment horizontal="right"/>
    </xf>
    <xf numFmtId="3" fontId="14" fillId="2" borderId="18" xfId="2" applyNumberFormat="1" applyFont="1" applyFill="1" applyBorder="1" applyAlignment="1">
      <alignment horizontal="right"/>
    </xf>
    <xf numFmtId="3" fontId="9" fillId="9" borderId="16" xfId="2" applyNumberFormat="1" applyFont="1" applyFill="1" applyBorder="1" applyAlignment="1">
      <alignment horizontal="right"/>
    </xf>
    <xf numFmtId="3" fontId="14" fillId="3" borderId="18" xfId="2" applyNumberFormat="1" applyFont="1" applyFill="1" applyBorder="1" applyAlignment="1">
      <alignment horizontal="right"/>
    </xf>
    <xf numFmtId="3" fontId="14" fillId="3" borderId="42" xfId="2" applyNumberFormat="1" applyFont="1" applyFill="1" applyBorder="1" applyAlignment="1">
      <alignment horizontal="right"/>
    </xf>
    <xf numFmtId="3" fontId="14" fillId="10" borderId="18" xfId="2" applyNumberFormat="1" applyFont="1" applyFill="1" applyBorder="1" applyAlignment="1">
      <alignment horizontal="right"/>
    </xf>
    <xf numFmtId="3" fontId="9" fillId="11" borderId="42" xfId="2" applyNumberFormat="1" applyFont="1" applyFill="1" applyBorder="1" applyAlignment="1">
      <alignment horizontal="right"/>
    </xf>
    <xf numFmtId="3" fontId="14" fillId="5" borderId="19" xfId="2" applyNumberFormat="1" applyFont="1" applyFill="1" applyBorder="1" applyAlignment="1">
      <alignment horizontal="right"/>
    </xf>
    <xf numFmtId="3" fontId="14" fillId="5" borderId="18" xfId="2" applyNumberFormat="1" applyFont="1" applyFill="1" applyBorder="1" applyAlignment="1">
      <alignment horizontal="right"/>
    </xf>
    <xf numFmtId="3" fontId="14" fillId="7" borderId="16" xfId="2" applyNumberFormat="1" applyFont="1" applyFill="1" applyBorder="1" applyAlignment="1">
      <alignment horizontal="right"/>
    </xf>
    <xf numFmtId="3" fontId="26" fillId="0" borderId="42" xfId="2" applyNumberFormat="1" applyFont="1" applyFill="1" applyBorder="1" applyAlignment="1">
      <alignment horizontal="right"/>
    </xf>
    <xf numFmtId="0" fontId="24" fillId="0" borderId="0" xfId="2" applyFont="1" applyAlignment="1">
      <alignment wrapText="1"/>
    </xf>
    <xf numFmtId="0" fontId="16" fillId="0" borderId="0" xfId="2" applyNumberFormat="1" applyFont="1" applyBorder="1" applyAlignment="1">
      <alignment horizontal="left"/>
    </xf>
    <xf numFmtId="3" fontId="6" fillId="0" borderId="48" xfId="2" applyNumberFormat="1" applyFont="1" applyFill="1" applyBorder="1" applyAlignment="1">
      <alignment horizontal="right"/>
    </xf>
    <xf numFmtId="0" fontId="1" fillId="0" borderId="0" xfId="2" applyFont="1" applyFill="1"/>
    <xf numFmtId="0" fontId="3" fillId="0" borderId="10" xfId="2" applyFont="1" applyFill="1" applyBorder="1"/>
    <xf numFmtId="49" fontId="4" fillId="0" borderId="21" xfId="2" applyNumberFormat="1" applyFont="1" applyFill="1" applyBorder="1" applyAlignment="1">
      <alignment horizontal="center" wrapText="1"/>
    </xf>
    <xf numFmtId="49" fontId="4" fillId="0" borderId="22" xfId="2" applyNumberFormat="1" applyFont="1" applyFill="1" applyBorder="1" applyAlignment="1">
      <alignment horizontal="center" wrapText="1"/>
    </xf>
    <xf numFmtId="49" fontId="4" fillId="0" borderId="23" xfId="2" applyNumberFormat="1" applyFont="1" applyFill="1" applyBorder="1" applyAlignment="1">
      <alignment horizontal="center" wrapText="1"/>
    </xf>
    <xf numFmtId="0" fontId="6" fillId="0" borderId="8" xfId="2" applyFont="1" applyFill="1" applyBorder="1"/>
    <xf numFmtId="0" fontId="6" fillId="0" borderId="11" xfId="2" applyFont="1" applyFill="1" applyBorder="1"/>
    <xf numFmtId="0" fontId="6" fillId="0" borderId="12" xfId="2" applyFont="1" applyFill="1" applyBorder="1"/>
    <xf numFmtId="3" fontId="6" fillId="0" borderId="13" xfId="2" applyNumberFormat="1" applyFont="1" applyFill="1" applyBorder="1" applyAlignment="1">
      <alignment horizontal="left"/>
    </xf>
    <xf numFmtId="3" fontId="6" fillId="0" borderId="12" xfId="2" applyNumberFormat="1" applyFont="1" applyFill="1" applyBorder="1" applyAlignment="1">
      <alignment horizontal="right"/>
    </xf>
    <xf numFmtId="3" fontId="6" fillId="0" borderId="47" xfId="2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wrapText="1"/>
    </xf>
    <xf numFmtId="3" fontId="8" fillId="0" borderId="0" xfId="2" applyNumberFormat="1" applyFont="1" applyFill="1" applyBorder="1"/>
    <xf numFmtId="0" fontId="10" fillId="0" borderId="13" xfId="2" applyNumberFormat="1" applyFont="1" applyFill="1" applyBorder="1"/>
    <xf numFmtId="3" fontId="10" fillId="0" borderId="2" xfId="2" applyNumberFormat="1" applyFont="1" applyFill="1" applyBorder="1" applyAlignment="1">
      <alignment horizontal="right"/>
    </xf>
    <xf numFmtId="3" fontId="10" fillId="0" borderId="15" xfId="2" applyNumberFormat="1" applyFont="1" applyFill="1" applyBorder="1" applyAlignment="1">
      <alignment horizontal="right"/>
    </xf>
    <xf numFmtId="0" fontId="9" fillId="0" borderId="4" xfId="2" applyFont="1" applyFill="1" applyBorder="1"/>
    <xf numFmtId="0" fontId="5" fillId="0" borderId="6" xfId="2" applyFont="1" applyFill="1" applyBorder="1"/>
    <xf numFmtId="3" fontId="9" fillId="0" borderId="6" xfId="2" applyNumberFormat="1" applyFont="1" applyFill="1" applyBorder="1"/>
    <xf numFmtId="0" fontId="11" fillId="0" borderId="0" xfId="2" applyFont="1" applyFill="1"/>
    <xf numFmtId="0" fontId="29" fillId="0" borderId="0" xfId="0" applyFont="1" applyFill="1"/>
    <xf numFmtId="0" fontId="1" fillId="0" borderId="0" xfId="2" applyFont="1" applyFill="1" applyAlignment="1">
      <alignment horizontal="right"/>
    </xf>
    <xf numFmtId="0" fontId="1" fillId="0" borderId="2" xfId="2" applyFont="1" applyFill="1" applyBorder="1"/>
    <xf numFmtId="0" fontId="1" fillId="0" borderId="0" xfId="2" applyFont="1" applyFill="1" applyBorder="1"/>
    <xf numFmtId="0" fontId="1" fillId="0" borderId="14" xfId="2" applyFont="1" applyFill="1" applyBorder="1"/>
    <xf numFmtId="0" fontId="5" fillId="0" borderId="13" xfId="2" applyNumberFormat="1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3" fontId="6" fillId="0" borderId="1" xfId="2" applyNumberFormat="1" applyFont="1" applyFill="1" applyBorder="1" applyAlignment="1">
      <alignment horizontal="center"/>
    </xf>
    <xf numFmtId="3" fontId="6" fillId="0" borderId="48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6" fillId="0" borderId="8" xfId="2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right"/>
    </xf>
    <xf numFmtId="0" fontId="6" fillId="0" borderId="13" xfId="2" applyNumberFormat="1" applyFont="1" applyFill="1" applyBorder="1"/>
    <xf numFmtId="0" fontId="6" fillId="0" borderId="9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6" fillId="0" borderId="13" xfId="2" applyNumberFormat="1" applyFont="1" applyFill="1" applyBorder="1" applyAlignment="1">
      <alignment shrinkToFit="1"/>
    </xf>
    <xf numFmtId="3" fontId="6" fillId="0" borderId="1" xfId="2" applyNumberFormat="1" applyFont="1" applyFill="1" applyBorder="1" applyAlignment="1">
      <alignment horizontal="right" shrinkToFit="1"/>
    </xf>
    <xf numFmtId="0" fontId="3" fillId="0" borderId="49" xfId="2" applyFont="1" applyFill="1" applyBorder="1"/>
    <xf numFmtId="49" fontId="4" fillId="0" borderId="50" xfId="2" applyNumberFormat="1" applyFont="1" applyFill="1" applyBorder="1" applyAlignment="1">
      <alignment horizontal="center" wrapText="1"/>
    </xf>
    <xf numFmtId="49" fontId="4" fillId="0" borderId="51" xfId="2" applyNumberFormat="1" applyFont="1" applyFill="1" applyBorder="1" applyAlignment="1">
      <alignment horizontal="center" wrapText="1"/>
    </xf>
    <xf numFmtId="49" fontId="4" fillId="0" borderId="52" xfId="2" applyNumberFormat="1" applyFont="1" applyFill="1" applyBorder="1" applyAlignment="1">
      <alignment horizontal="center" wrapText="1"/>
    </xf>
    <xf numFmtId="0" fontId="8" fillId="0" borderId="18" xfId="2" applyNumberFormat="1" applyFont="1" applyFill="1" applyBorder="1" applyAlignment="1">
      <alignment horizontal="left"/>
    </xf>
    <xf numFmtId="3" fontId="8" fillId="0" borderId="20" xfId="2" applyNumberFormat="1" applyFont="1" applyFill="1" applyBorder="1" applyAlignment="1">
      <alignment horizontal="center"/>
    </xf>
    <xf numFmtId="0" fontId="9" fillId="0" borderId="53" xfId="2" applyNumberFormat="1" applyFont="1" applyFill="1" applyBorder="1" applyAlignment="1">
      <alignment horizontal="left" wrapText="1"/>
    </xf>
    <xf numFmtId="0" fontId="9" fillId="0" borderId="54" xfId="2" applyNumberFormat="1" applyFont="1" applyFill="1" applyBorder="1" applyAlignment="1">
      <alignment horizontal="center" wrapText="1"/>
    </xf>
    <xf numFmtId="3" fontId="9" fillId="0" borderId="55" xfId="2" applyNumberFormat="1" applyFont="1" applyFill="1" applyBorder="1" applyAlignment="1">
      <alignment horizontal="right" wrapText="1"/>
    </xf>
    <xf numFmtId="3" fontId="9" fillId="0" borderId="56" xfId="2" applyNumberFormat="1" applyFont="1" applyFill="1" applyBorder="1" applyAlignment="1">
      <alignment horizontal="right" wrapText="1"/>
    </xf>
    <xf numFmtId="3" fontId="6" fillId="0" borderId="8" xfId="2" applyNumberFormat="1" applyFont="1" applyFill="1" applyBorder="1" applyAlignment="1">
      <alignment horizontal="right"/>
    </xf>
    <xf numFmtId="3" fontId="6" fillId="0" borderId="39" xfId="2" applyNumberFormat="1" applyFont="1" applyFill="1" applyBorder="1" applyAlignment="1">
      <alignment horizontal="right"/>
    </xf>
    <xf numFmtId="3" fontId="6" fillId="0" borderId="11" xfId="2" applyNumberFormat="1" applyFont="1" applyFill="1" applyBorder="1" applyAlignment="1">
      <alignment horizontal="right"/>
    </xf>
    <xf numFmtId="3" fontId="8" fillId="0" borderId="55" xfId="2" applyNumberFormat="1" applyFont="1" applyFill="1" applyBorder="1" applyAlignment="1">
      <alignment horizontal="right"/>
    </xf>
    <xf numFmtId="3" fontId="6" fillId="0" borderId="57" xfId="2" applyNumberFormat="1" applyFont="1" applyFill="1" applyBorder="1" applyAlignment="1">
      <alignment horizontal="right"/>
    </xf>
    <xf numFmtId="3" fontId="6" fillId="0" borderId="58" xfId="2" applyNumberFormat="1" applyFont="1" applyFill="1" applyBorder="1" applyAlignment="1">
      <alignment horizontal="right"/>
    </xf>
    <xf numFmtId="0" fontId="6" fillId="0" borderId="47" xfId="2" applyNumberFormat="1" applyFont="1" applyFill="1" applyBorder="1"/>
    <xf numFmtId="0" fontId="6" fillId="0" borderId="48" xfId="2" applyNumberFormat="1" applyFont="1" applyFill="1" applyBorder="1" applyAlignment="1">
      <alignment horizontal="center"/>
    </xf>
    <xf numFmtId="0" fontId="8" fillId="0" borderId="53" xfId="2" applyNumberFormat="1" applyFont="1" applyFill="1" applyBorder="1" applyAlignment="1">
      <alignment horizontal="left"/>
    </xf>
    <xf numFmtId="3" fontId="8" fillId="0" borderId="55" xfId="2" applyNumberFormat="1" applyFont="1" applyFill="1" applyBorder="1" applyAlignment="1">
      <alignment horizontal="center"/>
    </xf>
    <xf numFmtId="3" fontId="8" fillId="0" borderId="56" xfId="2" applyNumberFormat="1" applyFont="1" applyFill="1" applyBorder="1" applyAlignment="1">
      <alignment horizontal="right"/>
    </xf>
    <xf numFmtId="0" fontId="6" fillId="0" borderId="59" xfId="2" applyNumberFormat="1" applyFont="1" applyFill="1" applyBorder="1" applyAlignment="1">
      <alignment horizontal="center"/>
    </xf>
    <xf numFmtId="0" fontId="6" fillId="0" borderId="38" xfId="2" applyNumberFormat="1" applyFont="1" applyFill="1" applyBorder="1"/>
    <xf numFmtId="0" fontId="6" fillId="0" borderId="60" xfId="2" applyNumberFormat="1" applyFont="1" applyFill="1" applyBorder="1"/>
    <xf numFmtId="0" fontId="1" fillId="0" borderId="61" xfId="2" applyFont="1" applyFill="1" applyBorder="1" applyAlignment="1">
      <alignment horizontal="center"/>
    </xf>
    <xf numFmtId="3" fontId="6" fillId="0" borderId="61" xfId="2" applyNumberFormat="1" applyFont="1" applyFill="1" applyBorder="1" applyAlignment="1">
      <alignment horizontal="right"/>
    </xf>
    <xf numFmtId="3" fontId="6" fillId="0" borderId="62" xfId="2" applyNumberFormat="1" applyFont="1" applyFill="1" applyBorder="1" applyAlignment="1">
      <alignment horizontal="right"/>
    </xf>
    <xf numFmtId="3" fontId="6" fillId="0" borderId="63" xfId="2" applyNumberFormat="1" applyFont="1" applyFill="1" applyBorder="1" applyAlignment="1">
      <alignment horizontal="right"/>
    </xf>
    <xf numFmtId="3" fontId="9" fillId="0" borderId="55" xfId="2" applyNumberFormat="1" applyFont="1" applyFill="1" applyBorder="1" applyAlignment="1">
      <alignment horizontal="right"/>
    </xf>
    <xf numFmtId="3" fontId="9" fillId="0" borderId="56" xfId="2" applyNumberFormat="1" applyFont="1" applyFill="1" applyBorder="1" applyAlignment="1">
      <alignment horizontal="right"/>
    </xf>
    <xf numFmtId="3" fontId="9" fillId="0" borderId="5" xfId="2" applyNumberFormat="1" applyFont="1" applyFill="1" applyBorder="1"/>
    <xf numFmtId="0" fontId="4" fillId="0" borderId="4" xfId="2" applyFont="1" applyFill="1" applyBorder="1"/>
    <xf numFmtId="0" fontId="4" fillId="0" borderId="6" xfId="2" applyFont="1" applyFill="1" applyBorder="1"/>
    <xf numFmtId="3" fontId="4" fillId="0" borderId="6" xfId="2" applyNumberFormat="1" applyFont="1" applyFill="1" applyBorder="1"/>
    <xf numFmtId="3" fontId="4" fillId="0" borderId="5" xfId="2" applyNumberFormat="1" applyFont="1" applyFill="1" applyBorder="1"/>
    <xf numFmtId="0" fontId="8" fillId="0" borderId="53" xfId="2" applyFont="1" applyFill="1" applyBorder="1" applyAlignment="1">
      <alignment wrapText="1"/>
    </xf>
    <xf numFmtId="0" fontId="1" fillId="0" borderId="55" xfId="2" applyFont="1" applyFill="1" applyBorder="1"/>
    <xf numFmtId="3" fontId="8" fillId="0" borderId="55" xfId="2" applyNumberFormat="1" applyFont="1" applyFill="1" applyBorder="1"/>
    <xf numFmtId="3" fontId="8" fillId="0" borderId="56" xfId="2" applyNumberFormat="1" applyFont="1" applyFill="1" applyBorder="1"/>
    <xf numFmtId="0" fontId="30" fillId="0" borderId="0" xfId="0" applyFont="1" applyFill="1"/>
    <xf numFmtId="0" fontId="5" fillId="0" borderId="53" xfId="2" applyNumberFormat="1" applyFont="1" applyFill="1" applyBorder="1" applyAlignment="1">
      <alignment horizontal="left" wrapText="1"/>
    </xf>
    <xf numFmtId="0" fontId="5" fillId="0" borderId="54" xfId="2" applyNumberFormat="1" applyFont="1" applyFill="1" applyBorder="1" applyAlignment="1">
      <alignment horizontal="center" wrapText="1"/>
    </xf>
    <xf numFmtId="3" fontId="5" fillId="0" borderId="55" xfId="2" applyNumberFormat="1" applyFont="1" applyFill="1" applyBorder="1" applyAlignment="1">
      <alignment horizontal="right" wrapText="1"/>
    </xf>
    <xf numFmtId="3" fontId="5" fillId="0" borderId="56" xfId="2" applyNumberFormat="1" applyFont="1" applyFill="1" applyBorder="1" applyAlignment="1">
      <alignment horizontal="right" wrapText="1"/>
    </xf>
    <xf numFmtId="0" fontId="9" fillId="0" borderId="18" xfId="2" applyNumberFormat="1" applyFont="1" applyFill="1" applyBorder="1" applyAlignment="1">
      <alignment horizontal="left" wrapText="1"/>
    </xf>
    <xf numFmtId="0" fontId="9" fillId="0" borderId="19" xfId="2" applyNumberFormat="1" applyFont="1" applyFill="1" applyBorder="1" applyAlignment="1">
      <alignment horizontal="center" wrapText="1"/>
    </xf>
    <xf numFmtId="3" fontId="9" fillId="0" borderId="20" xfId="2" applyNumberFormat="1" applyFont="1" applyFill="1" applyBorder="1" applyAlignment="1">
      <alignment horizontal="right" wrapText="1"/>
    </xf>
    <xf numFmtId="3" fontId="9" fillId="0" borderId="64" xfId="2" applyNumberFormat="1" applyFont="1" applyFill="1" applyBorder="1" applyAlignment="1">
      <alignment horizontal="right" wrapText="1"/>
    </xf>
    <xf numFmtId="0" fontId="1" fillId="0" borderId="8" xfId="2" applyFont="1" applyFill="1" applyBorder="1" applyAlignment="1">
      <alignment horizontal="center"/>
    </xf>
    <xf numFmtId="0" fontId="6" fillId="0" borderId="61" xfId="2" applyNumberFormat="1" applyFont="1" applyFill="1" applyBorder="1"/>
    <xf numFmtId="0" fontId="1" fillId="0" borderId="8" xfId="2" applyNumberFormat="1" applyFont="1" applyFill="1" applyBorder="1" applyAlignment="1">
      <alignment wrapText="1"/>
    </xf>
    <xf numFmtId="0" fontId="8" fillId="0" borderId="18" xfId="2" applyNumberFormat="1" applyFont="1" applyFill="1" applyBorder="1" applyAlignment="1">
      <alignment wrapText="1"/>
    </xf>
    <xf numFmtId="0" fontId="8" fillId="0" borderId="20" xfId="2" applyFont="1" applyFill="1" applyBorder="1" applyAlignment="1">
      <alignment horizontal="center"/>
    </xf>
    <xf numFmtId="3" fontId="8" fillId="0" borderId="20" xfId="2" applyNumberFormat="1" applyFont="1" applyFill="1" applyBorder="1" applyAlignment="1">
      <alignment horizontal="right"/>
    </xf>
    <xf numFmtId="3" fontId="8" fillId="0" borderId="64" xfId="2" applyNumberFormat="1" applyFont="1" applyFill="1" applyBorder="1" applyAlignment="1">
      <alignment horizontal="right"/>
    </xf>
    <xf numFmtId="0" fontId="6" fillId="0" borderId="8" xfId="2" applyNumberFormat="1" applyFont="1" applyFill="1" applyBorder="1"/>
    <xf numFmtId="0" fontId="8" fillId="0" borderId="53" xfId="2" applyNumberFormat="1" applyFont="1" applyFill="1" applyBorder="1"/>
    <xf numFmtId="3" fontId="6" fillId="0" borderId="55" xfId="2" applyNumberFormat="1" applyFont="1" applyFill="1" applyBorder="1" applyAlignment="1">
      <alignment horizontal="right"/>
    </xf>
    <xf numFmtId="0" fontId="4" fillId="0" borderId="55" xfId="2" applyFont="1" applyFill="1" applyBorder="1" applyAlignment="1">
      <alignment horizontal="center"/>
    </xf>
    <xf numFmtId="3" fontId="6" fillId="0" borderId="51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3" fillId="0" borderId="0" xfId="2" quotePrefix="1" applyFont="1" applyAlignment="1">
      <alignment horizontal="center"/>
    </xf>
    <xf numFmtId="0" fontId="20" fillId="7" borderId="4" xfId="2" applyFont="1" applyFill="1" applyBorder="1" applyAlignment="1">
      <alignment horizontal="center"/>
    </xf>
    <xf numFmtId="0" fontId="20" fillId="7" borderId="6" xfId="2" applyFont="1" applyFill="1" applyBorder="1" applyAlignment="1">
      <alignment horizontal="center"/>
    </xf>
    <xf numFmtId="0" fontId="23" fillId="7" borderId="6" xfId="2" applyFont="1" applyFill="1" applyBorder="1" applyAlignment="1">
      <alignment horizontal="center"/>
    </xf>
    <xf numFmtId="0" fontId="23" fillId="7" borderId="5" xfId="2" applyFont="1" applyFill="1" applyBorder="1" applyAlignment="1">
      <alignment horizontal="center"/>
    </xf>
    <xf numFmtId="0" fontId="13" fillId="4" borderId="43" xfId="2" applyFont="1" applyFill="1" applyBorder="1" applyAlignment="1">
      <alignment horizontal="center" vertical="center" wrapText="1"/>
    </xf>
    <xf numFmtId="0" fontId="13" fillId="4" borderId="44" xfId="2" applyFont="1" applyFill="1" applyBorder="1" applyAlignment="1">
      <alignment horizontal="center" vertical="center" wrapText="1"/>
    </xf>
    <xf numFmtId="0" fontId="13" fillId="4" borderId="45" xfId="2" applyFont="1" applyFill="1" applyBorder="1" applyAlignment="1">
      <alignment horizontal="center" vertical="center" wrapText="1"/>
    </xf>
    <xf numFmtId="0" fontId="27" fillId="12" borderId="9" xfId="2" applyFont="1" applyFill="1" applyBorder="1" applyAlignment="1">
      <alignment horizontal="center" vertical="center" wrapText="1"/>
    </xf>
    <xf numFmtId="0" fontId="27" fillId="12" borderId="8" xfId="2" applyFont="1" applyFill="1" applyBorder="1" applyAlignment="1">
      <alignment horizontal="center" vertical="center" wrapText="1"/>
    </xf>
    <xf numFmtId="0" fontId="27" fillId="12" borderId="39" xfId="2" applyFont="1" applyFill="1" applyBorder="1" applyAlignment="1">
      <alignment horizontal="center" vertical="center" wrapText="1"/>
    </xf>
    <xf numFmtId="0" fontId="13" fillId="13" borderId="43" xfId="2" applyFont="1" applyFill="1" applyBorder="1" applyAlignment="1">
      <alignment horizontal="center" vertical="center" wrapText="1"/>
    </xf>
    <xf numFmtId="0" fontId="13" fillId="13" borderId="44" xfId="2" applyFont="1" applyFill="1" applyBorder="1" applyAlignment="1">
      <alignment horizontal="center" vertical="center" wrapText="1"/>
    </xf>
    <xf numFmtId="0" fontId="13" fillId="13" borderId="45" xfId="2" applyFont="1" applyFill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27" xfId="2" applyFont="1" applyBorder="1" applyAlignment="1">
      <alignment horizontal="center" vertical="center" wrapText="1"/>
    </xf>
    <xf numFmtId="0" fontId="28" fillId="7" borderId="9" xfId="2" applyFont="1" applyFill="1" applyBorder="1" applyAlignment="1">
      <alignment horizontal="center" vertical="center" wrapText="1"/>
    </xf>
    <xf numFmtId="0" fontId="28" fillId="7" borderId="8" xfId="2" applyFont="1" applyFill="1" applyBorder="1" applyAlignment="1">
      <alignment horizontal="center" vertical="center" wrapText="1"/>
    </xf>
    <xf numFmtId="0" fontId="28" fillId="7" borderId="39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2" fillId="0" borderId="41" xfId="2" applyFont="1" applyFill="1" applyBorder="1" applyAlignment="1">
      <alignment horizontal="center" vertical="center" wrapText="1"/>
    </xf>
    <xf numFmtId="0" fontId="13" fillId="14" borderId="43" xfId="2" applyFont="1" applyFill="1" applyBorder="1" applyAlignment="1">
      <alignment horizontal="center" vertical="center" wrapText="1"/>
    </xf>
    <xf numFmtId="0" fontId="13" fillId="14" borderId="44" xfId="2" applyFont="1" applyFill="1" applyBorder="1" applyAlignment="1">
      <alignment horizontal="center" vertical="center" wrapText="1"/>
    </xf>
    <xf numFmtId="0" fontId="13" fillId="14" borderId="45" xfId="2" applyFont="1" applyFill="1" applyBorder="1" applyAlignment="1">
      <alignment horizontal="center" vertical="center" wrapText="1"/>
    </xf>
    <xf numFmtId="3" fontId="21" fillId="0" borderId="6" xfId="2" applyNumberFormat="1" applyFont="1" applyBorder="1" applyAlignment="1">
      <alignment horizontal="center"/>
    </xf>
    <xf numFmtId="3" fontId="21" fillId="0" borderId="5" xfId="2" applyNumberFormat="1" applyFont="1" applyBorder="1" applyAlignment="1">
      <alignment horizontal="center"/>
    </xf>
    <xf numFmtId="3" fontId="21" fillId="7" borderId="6" xfId="2" applyNumberFormat="1" applyFont="1" applyFill="1" applyBorder="1" applyAlignment="1">
      <alignment horizontal="center"/>
    </xf>
    <xf numFmtId="3" fontId="21" fillId="7" borderId="5" xfId="2" applyNumberFormat="1" applyFont="1" applyFill="1" applyBorder="1" applyAlignment="1">
      <alignment horizontal="center"/>
    </xf>
    <xf numFmtId="3" fontId="9" fillId="0" borderId="4" xfId="2" applyNumberFormat="1" applyFont="1" applyBorder="1" applyAlignment="1">
      <alignment horizontal="center"/>
    </xf>
    <xf numFmtId="3" fontId="9" fillId="0" borderId="6" xfId="2" applyNumberFormat="1" applyFont="1" applyBorder="1" applyAlignment="1">
      <alignment horizontal="center"/>
    </xf>
    <xf numFmtId="0" fontId="20" fillId="7" borderId="4" xfId="2" applyFont="1" applyFill="1" applyBorder="1" applyAlignment="1">
      <alignment horizontal="center" shrinkToFit="1"/>
    </xf>
    <xf numFmtId="0" fontId="20" fillId="7" borderId="6" xfId="2" applyFont="1" applyFill="1" applyBorder="1" applyAlignment="1">
      <alignment horizontal="center" shrinkToFit="1"/>
    </xf>
    <xf numFmtId="0" fontId="23" fillId="7" borderId="6" xfId="2" applyFont="1" applyFill="1" applyBorder="1" applyAlignment="1">
      <alignment horizontal="center" shrinkToFit="1"/>
    </xf>
    <xf numFmtId="0" fontId="1" fillId="0" borderId="0" xfId="2" applyFont="1" applyFill="1" applyAlignment="1">
      <alignment horizontal="left" wrapText="1"/>
    </xf>
    <xf numFmtId="0" fontId="1" fillId="0" borderId="0" xfId="2" applyFont="1" applyFill="1" applyAlignment="1">
      <alignment horizontal="left" vertical="top" wrapText="1"/>
    </xf>
  </cellXfs>
  <cellStyles count="3">
    <cellStyle name="Comma 2" xfId="1"/>
    <cellStyle name="Normal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tabSelected="1" zoomScaleNormal="100" workbookViewId="0">
      <selection activeCell="A59" sqref="A59"/>
    </sheetView>
  </sheetViews>
  <sheetFormatPr defaultRowHeight="14.25" x14ac:dyDescent="0.2"/>
  <cols>
    <col min="1" max="1" width="57.7109375" style="163" customWidth="1"/>
    <col min="2" max="2" width="9.140625" style="163"/>
    <col min="3" max="3" width="13.42578125" style="163" customWidth="1"/>
    <col min="4" max="4" width="13" style="163" customWidth="1"/>
    <col min="5" max="5" width="15.7109375" style="163" customWidth="1"/>
    <col min="6" max="16384" width="9.140625" style="163"/>
  </cols>
  <sheetData>
    <row r="2" spans="1:5" x14ac:dyDescent="0.2">
      <c r="A2" s="163" t="s">
        <v>102</v>
      </c>
    </row>
    <row r="3" spans="1:5" ht="4.5" customHeight="1" x14ac:dyDescent="0.2"/>
    <row r="4" spans="1:5" ht="18" x14ac:dyDescent="0.25">
      <c r="A4" s="242" t="s">
        <v>108</v>
      </c>
      <c r="B4" s="242"/>
      <c r="C4" s="242"/>
      <c r="D4" s="242"/>
      <c r="E4" s="242"/>
    </row>
    <row r="5" spans="1:5" ht="11.25" customHeight="1" thickBot="1" x14ac:dyDescent="0.25">
      <c r="A5" s="143"/>
      <c r="B5" s="143"/>
      <c r="C5" s="143"/>
      <c r="D5" s="143"/>
      <c r="E5" s="143" t="s">
        <v>119</v>
      </c>
    </row>
    <row r="6" spans="1:5" ht="5.25" hidden="1" customHeight="1" thickBot="1" x14ac:dyDescent="0.25">
      <c r="A6" s="143"/>
      <c r="B6" s="143"/>
      <c r="C6" s="143"/>
      <c r="D6" s="143"/>
      <c r="E6" s="164" t="s">
        <v>101</v>
      </c>
    </row>
    <row r="7" spans="1:5" ht="27" thickBot="1" x14ac:dyDescent="0.3">
      <c r="A7" s="144" t="s">
        <v>1</v>
      </c>
      <c r="B7" s="145" t="s">
        <v>2</v>
      </c>
      <c r="C7" s="145" t="s">
        <v>109</v>
      </c>
      <c r="D7" s="146" t="s">
        <v>3</v>
      </c>
      <c r="E7" s="147" t="s">
        <v>110</v>
      </c>
    </row>
    <row r="8" spans="1:5" ht="15.75" thickTop="1" x14ac:dyDescent="0.2">
      <c r="A8" s="168" t="s">
        <v>5</v>
      </c>
      <c r="B8" s="169">
        <v>633</v>
      </c>
      <c r="C8" s="148">
        <v>3000</v>
      </c>
      <c r="D8" s="148"/>
      <c r="E8" s="152">
        <f t="shared" ref="E8:E10" si="0">C8+D8</f>
        <v>3000</v>
      </c>
    </row>
    <row r="9" spans="1:5" ht="15" x14ac:dyDescent="0.2">
      <c r="A9" s="168" t="s">
        <v>6</v>
      </c>
      <c r="B9" s="170">
        <v>634</v>
      </c>
      <c r="C9" s="2">
        <v>0</v>
      </c>
      <c r="D9" s="2"/>
      <c r="E9" s="152">
        <f t="shared" si="0"/>
        <v>0</v>
      </c>
    </row>
    <row r="10" spans="1:5" x14ac:dyDescent="0.2">
      <c r="A10" s="151" t="s">
        <v>7</v>
      </c>
      <c r="B10" s="171">
        <v>641</v>
      </c>
      <c r="C10" s="3">
        <v>0</v>
      </c>
      <c r="D10" s="3"/>
      <c r="E10" s="152">
        <f t="shared" si="0"/>
        <v>0</v>
      </c>
    </row>
    <row r="11" spans="1:5" x14ac:dyDescent="0.2">
      <c r="A11" s="151" t="s">
        <v>8</v>
      </c>
      <c r="B11" s="171">
        <v>652</v>
      </c>
      <c r="C11" s="3">
        <v>121500</v>
      </c>
      <c r="D11" s="3">
        <v>-121500</v>
      </c>
      <c r="E11" s="152">
        <f>C11+D11</f>
        <v>0</v>
      </c>
    </row>
    <row r="12" spans="1:5" x14ac:dyDescent="0.2">
      <c r="A12" s="151" t="s">
        <v>9</v>
      </c>
      <c r="B12" s="171">
        <v>661</v>
      </c>
      <c r="C12" s="3">
        <v>0</v>
      </c>
      <c r="D12" s="3"/>
      <c r="E12" s="152">
        <f t="shared" ref="E12:E17" si="1">C12+D12</f>
        <v>0</v>
      </c>
    </row>
    <row r="13" spans="1:5" ht="15" x14ac:dyDescent="0.2">
      <c r="A13" s="168" t="s">
        <v>103</v>
      </c>
      <c r="B13" s="171">
        <v>663</v>
      </c>
      <c r="C13" s="3">
        <v>0</v>
      </c>
      <c r="D13" s="3"/>
      <c r="E13" s="152">
        <f t="shared" si="1"/>
        <v>0</v>
      </c>
    </row>
    <row r="14" spans="1:5" ht="15" x14ac:dyDescent="0.2">
      <c r="A14" s="168" t="s">
        <v>11</v>
      </c>
      <c r="B14" s="171">
        <v>636</v>
      </c>
      <c r="C14" s="3">
        <v>6790295</v>
      </c>
      <c r="D14" s="3"/>
      <c r="E14" s="152">
        <f t="shared" si="1"/>
        <v>6790295</v>
      </c>
    </row>
    <row r="15" spans="1:5" ht="15" x14ac:dyDescent="0.2">
      <c r="A15" s="168" t="s">
        <v>12</v>
      </c>
      <c r="B15" s="171">
        <v>671</v>
      </c>
      <c r="C15" s="3">
        <v>674939</v>
      </c>
      <c r="D15" s="3"/>
      <c r="E15" s="152">
        <f>C15+D15</f>
        <v>674939</v>
      </c>
    </row>
    <row r="16" spans="1:5" x14ac:dyDescent="0.2">
      <c r="A16" s="151" t="s">
        <v>104</v>
      </c>
      <c r="B16" s="171">
        <v>638</v>
      </c>
      <c r="C16" s="3">
        <v>0</v>
      </c>
      <c r="D16" s="3">
        <v>121500</v>
      </c>
      <c r="E16" s="152">
        <f t="shared" si="1"/>
        <v>121500</v>
      </c>
    </row>
    <row r="17" spans="1:5" ht="15" thickBot="1" x14ac:dyDescent="0.25">
      <c r="A17" s="153" t="s">
        <v>120</v>
      </c>
      <c r="B17" s="172">
        <v>992</v>
      </c>
      <c r="C17" s="142">
        <v>832662</v>
      </c>
      <c r="D17" s="142"/>
      <c r="E17" s="197">
        <f t="shared" si="1"/>
        <v>832662</v>
      </c>
    </row>
    <row r="18" spans="1:5" ht="15.75" thickBot="1" x14ac:dyDescent="0.3">
      <c r="A18" s="217" t="s">
        <v>93</v>
      </c>
      <c r="B18" s="218"/>
      <c r="C18" s="219">
        <f>C11+C16+C14+C15+C13+C8+C10+C9+C17</f>
        <v>8422396</v>
      </c>
      <c r="D18" s="219">
        <f>D10+D9+D11+D12+D13+D14+D15+D16+D17</f>
        <v>0</v>
      </c>
      <c r="E18" s="220">
        <f>C18+D18</f>
        <v>8422396</v>
      </c>
    </row>
    <row r="19" spans="1:5" ht="11.25" customHeight="1" thickBot="1" x14ac:dyDescent="0.3">
      <c r="A19" s="154"/>
      <c r="B19" s="166"/>
      <c r="C19" s="155"/>
      <c r="D19" s="155"/>
      <c r="E19" s="155"/>
    </row>
    <row r="20" spans="1:5" ht="27" thickBot="1" x14ac:dyDescent="0.3">
      <c r="A20" s="182" t="s">
        <v>14</v>
      </c>
      <c r="B20" s="183" t="s">
        <v>2</v>
      </c>
      <c r="C20" s="183" t="s">
        <v>111</v>
      </c>
      <c r="D20" s="184" t="s">
        <v>3</v>
      </c>
      <c r="E20" s="147" t="s">
        <v>112</v>
      </c>
    </row>
    <row r="21" spans="1:5" ht="17.25" thickTop="1" thickBot="1" x14ac:dyDescent="0.3">
      <c r="A21" s="188" t="s">
        <v>15</v>
      </c>
      <c r="B21" s="189">
        <v>3</v>
      </c>
      <c r="C21" s="190">
        <f>C22+C26+C32+C38</f>
        <v>8375126</v>
      </c>
      <c r="D21" s="190">
        <f>D22+D26+D32</f>
        <v>-224000</v>
      </c>
      <c r="E21" s="191">
        <f t="shared" ref="E21" si="2">E22+E26+E32</f>
        <v>8081126</v>
      </c>
    </row>
    <row r="22" spans="1:5" ht="15.75" thickBot="1" x14ac:dyDescent="0.3">
      <c r="A22" s="186" t="s">
        <v>16</v>
      </c>
      <c r="B22" s="187">
        <v>31</v>
      </c>
      <c r="C22" s="195">
        <f>SUM(C23+C24+C25)</f>
        <v>6790295</v>
      </c>
      <c r="D22" s="195">
        <f t="shared" ref="D22:E22" si="3">SUM(D23:D25)</f>
        <v>226000</v>
      </c>
      <c r="E22" s="195">
        <f t="shared" si="3"/>
        <v>7016295</v>
      </c>
    </row>
    <row r="23" spans="1:5" x14ac:dyDescent="0.2">
      <c r="A23" s="177" t="s">
        <v>17</v>
      </c>
      <c r="B23" s="174">
        <v>311</v>
      </c>
      <c r="C23" s="192">
        <v>5751440</v>
      </c>
      <c r="D23" s="193">
        <v>100000</v>
      </c>
      <c r="E23" s="152">
        <f t="shared" ref="E23:E25" si="4">C23+D23</f>
        <v>5851440</v>
      </c>
    </row>
    <row r="24" spans="1:5" x14ac:dyDescent="0.2">
      <c r="A24" s="177" t="s">
        <v>18</v>
      </c>
      <c r="B24" s="175">
        <v>312</v>
      </c>
      <c r="C24" s="3">
        <v>210000</v>
      </c>
      <c r="D24" s="176"/>
      <c r="E24" s="152">
        <f t="shared" si="4"/>
        <v>210000</v>
      </c>
    </row>
    <row r="25" spans="1:5" ht="15" thickBot="1" x14ac:dyDescent="0.25">
      <c r="A25" s="198" t="s">
        <v>19</v>
      </c>
      <c r="B25" s="199">
        <v>313</v>
      </c>
      <c r="C25" s="142">
        <v>828855</v>
      </c>
      <c r="D25" s="196">
        <v>126000</v>
      </c>
      <c r="E25" s="152">
        <f t="shared" si="4"/>
        <v>954855</v>
      </c>
    </row>
    <row r="26" spans="1:5" ht="15.75" thickBot="1" x14ac:dyDescent="0.3">
      <c r="A26" s="200" t="s">
        <v>20</v>
      </c>
      <c r="B26" s="201">
        <v>32</v>
      </c>
      <c r="C26" s="195">
        <f>SUM(C27:C31)</f>
        <v>1504877</v>
      </c>
      <c r="D26" s="195">
        <f t="shared" ref="D26:E26" si="5">SUM(D27:D31)</f>
        <v>-450000</v>
      </c>
      <c r="E26" s="202">
        <f t="shared" si="5"/>
        <v>1054877</v>
      </c>
    </row>
    <row r="27" spans="1:5" x14ac:dyDescent="0.2">
      <c r="A27" s="177" t="s">
        <v>21</v>
      </c>
      <c r="B27" s="178">
        <v>321</v>
      </c>
      <c r="C27" s="192">
        <v>354491</v>
      </c>
      <c r="D27" s="193">
        <v>-100000</v>
      </c>
      <c r="E27" s="194">
        <f>C27+D27</f>
        <v>254491</v>
      </c>
    </row>
    <row r="28" spans="1:5" x14ac:dyDescent="0.2">
      <c r="A28" s="177" t="s">
        <v>22</v>
      </c>
      <c r="B28" s="179">
        <v>322</v>
      </c>
      <c r="C28" s="3">
        <v>204256</v>
      </c>
      <c r="D28" s="176">
        <v>-80000</v>
      </c>
      <c r="E28" s="152">
        <f>C28+D28</f>
        <v>124256</v>
      </c>
    </row>
    <row r="29" spans="1:5" x14ac:dyDescent="0.2">
      <c r="A29" s="177" t="s">
        <v>23</v>
      </c>
      <c r="B29" s="179">
        <v>323</v>
      </c>
      <c r="C29" s="3">
        <v>159555</v>
      </c>
      <c r="D29" s="176">
        <v>60000</v>
      </c>
      <c r="E29" s="152">
        <f t="shared" ref="E29:E30" si="6">C29+D29</f>
        <v>219555</v>
      </c>
    </row>
    <row r="30" spans="1:5" x14ac:dyDescent="0.2">
      <c r="A30" s="180" t="s">
        <v>24</v>
      </c>
      <c r="B30" s="179">
        <v>324</v>
      </c>
      <c r="C30" s="181"/>
      <c r="D30" s="176">
        <v>270000</v>
      </c>
      <c r="E30" s="152">
        <f t="shared" si="6"/>
        <v>270000</v>
      </c>
    </row>
    <row r="31" spans="1:5" ht="15" thickBot="1" x14ac:dyDescent="0.25">
      <c r="A31" s="198" t="s">
        <v>91</v>
      </c>
      <c r="B31" s="203">
        <v>329</v>
      </c>
      <c r="C31" s="142">
        <v>786575</v>
      </c>
      <c r="D31" s="196">
        <v>-600000</v>
      </c>
      <c r="E31" s="197">
        <f>C31+D31</f>
        <v>186575</v>
      </c>
    </row>
    <row r="32" spans="1:5" ht="15.75" thickBot="1" x14ac:dyDescent="0.3">
      <c r="A32" s="200" t="s">
        <v>25</v>
      </c>
      <c r="B32" s="201">
        <v>34</v>
      </c>
      <c r="C32" s="195">
        <f>SUM(C33:C33)</f>
        <v>9954</v>
      </c>
      <c r="D32" s="195">
        <f>SUM(D33:D33)</f>
        <v>0</v>
      </c>
      <c r="E32" s="202">
        <f t="shared" ref="E32" si="7">SUM(E33:E33)</f>
        <v>9954</v>
      </c>
    </row>
    <row r="33" spans="1:5" ht="15" thickBot="1" x14ac:dyDescent="0.25">
      <c r="A33" s="231" t="s">
        <v>26</v>
      </c>
      <c r="B33" s="206">
        <v>343</v>
      </c>
      <c r="C33" s="207">
        <v>9954</v>
      </c>
      <c r="D33" s="207"/>
      <c r="E33" s="207">
        <f>C33+D33</f>
        <v>9954</v>
      </c>
    </row>
    <row r="34" spans="1:5" ht="15.75" thickBot="1" x14ac:dyDescent="0.3">
      <c r="A34" s="238" t="s">
        <v>113</v>
      </c>
      <c r="B34" s="240">
        <v>36</v>
      </c>
      <c r="C34" s="239"/>
      <c r="D34" s="195">
        <v>122000</v>
      </c>
      <c r="E34" s="202">
        <f t="shared" ref="E34:E35" si="8">C34+D34</f>
        <v>122000</v>
      </c>
    </row>
    <row r="35" spans="1:5" ht="15" thickBot="1" x14ac:dyDescent="0.25">
      <c r="A35" s="231" t="s">
        <v>114</v>
      </c>
      <c r="B35" s="206">
        <v>3681</v>
      </c>
      <c r="C35" s="207"/>
      <c r="D35" s="241">
        <v>122000</v>
      </c>
      <c r="E35" s="241">
        <f t="shared" si="8"/>
        <v>122000</v>
      </c>
    </row>
    <row r="36" spans="1:5" ht="15.75" thickBot="1" x14ac:dyDescent="0.3">
      <c r="A36" s="238" t="s">
        <v>115</v>
      </c>
      <c r="B36" s="240">
        <v>369</v>
      </c>
      <c r="C36" s="239"/>
      <c r="D36" s="195">
        <v>119000</v>
      </c>
      <c r="E36" s="202">
        <v>119000</v>
      </c>
    </row>
    <row r="37" spans="1:5" x14ac:dyDescent="0.2">
      <c r="A37" s="237"/>
      <c r="B37" s="230">
        <v>3691</v>
      </c>
      <c r="C37" s="192"/>
      <c r="D37" s="192">
        <v>119000</v>
      </c>
      <c r="E37" s="192">
        <v>119000</v>
      </c>
    </row>
    <row r="38" spans="1:5" ht="30" customHeight="1" thickBot="1" x14ac:dyDescent="0.3">
      <c r="A38" s="233" t="s">
        <v>99</v>
      </c>
      <c r="B38" s="234">
        <v>37</v>
      </c>
      <c r="C38" s="235">
        <v>70000</v>
      </c>
      <c r="D38" s="235">
        <f>SUM(D39:D39)</f>
        <v>-20000</v>
      </c>
      <c r="E38" s="236">
        <f>C38+D38</f>
        <v>50000</v>
      </c>
    </row>
    <row r="39" spans="1:5" ht="24" customHeight="1" x14ac:dyDescent="0.2">
      <c r="A39" s="232" t="s">
        <v>100</v>
      </c>
      <c r="B39" s="230">
        <v>372</v>
      </c>
      <c r="C39" s="192">
        <v>70000</v>
      </c>
      <c r="D39" s="192">
        <v>-20000</v>
      </c>
      <c r="E39" s="192">
        <f>C39+D39</f>
        <v>50000</v>
      </c>
    </row>
    <row r="40" spans="1:5" ht="16.5" thickBot="1" x14ac:dyDescent="0.3">
      <c r="A40" s="226" t="s">
        <v>27</v>
      </c>
      <c r="B40" s="227">
        <v>4</v>
      </c>
      <c r="C40" s="228">
        <f>C41+C43</f>
        <v>47270</v>
      </c>
      <c r="D40" s="228"/>
      <c r="E40" s="229">
        <f>E41+E43</f>
        <v>49270</v>
      </c>
    </row>
    <row r="41" spans="1:5" ht="16.5" thickBot="1" x14ac:dyDescent="0.3">
      <c r="A41" s="188" t="s">
        <v>106</v>
      </c>
      <c r="B41" s="189">
        <v>41</v>
      </c>
      <c r="C41" s="190">
        <v>0</v>
      </c>
      <c r="D41" s="190">
        <v>0</v>
      </c>
      <c r="E41" s="191">
        <v>2000</v>
      </c>
    </row>
    <row r="42" spans="1:5" ht="16.5" thickBot="1" x14ac:dyDescent="0.3">
      <c r="A42" s="222" t="s">
        <v>105</v>
      </c>
      <c r="B42" s="223">
        <v>412</v>
      </c>
      <c r="C42" s="190">
        <v>0</v>
      </c>
      <c r="D42" s="224"/>
      <c r="E42" s="225"/>
    </row>
    <row r="43" spans="1:5" ht="15.75" thickBot="1" x14ac:dyDescent="0.3">
      <c r="A43" s="200" t="s">
        <v>28</v>
      </c>
      <c r="B43" s="201">
        <v>42</v>
      </c>
      <c r="C43" s="195">
        <f>SUM(C44:C46)</f>
        <v>47270</v>
      </c>
      <c r="D43" s="195">
        <f>SUM(D44:D46)</f>
        <v>0</v>
      </c>
      <c r="E43" s="202">
        <f>SUM(E44:E46)</f>
        <v>47270</v>
      </c>
    </row>
    <row r="44" spans="1:5" x14ac:dyDescent="0.2">
      <c r="A44" s="204" t="s">
        <v>29</v>
      </c>
      <c r="B44" s="178">
        <v>422</v>
      </c>
      <c r="C44" s="192">
        <v>47270</v>
      </c>
      <c r="D44" s="193"/>
      <c r="E44" s="194">
        <f>C44+D44</f>
        <v>47270</v>
      </c>
    </row>
    <row r="45" spans="1:5" x14ac:dyDescent="0.2">
      <c r="A45" s="177" t="s">
        <v>31</v>
      </c>
      <c r="B45" s="179">
        <v>424</v>
      </c>
      <c r="C45" s="3"/>
      <c r="D45" s="176"/>
      <c r="E45" s="152">
        <f>C45+D45</f>
        <v>0</v>
      </c>
    </row>
    <row r="46" spans="1:5" ht="15" thickBot="1" x14ac:dyDescent="0.25">
      <c r="A46" s="177" t="s">
        <v>32</v>
      </c>
      <c r="B46" s="179">
        <v>426</v>
      </c>
      <c r="C46" s="3"/>
      <c r="D46" s="176"/>
      <c r="E46" s="152">
        <f>C46+D46</f>
        <v>0</v>
      </c>
    </row>
    <row r="47" spans="1:5" ht="16.5" thickBot="1" x14ac:dyDescent="0.3">
      <c r="A47" s="200" t="s">
        <v>33</v>
      </c>
      <c r="B47" s="201">
        <v>45</v>
      </c>
      <c r="C47" s="210">
        <v>0</v>
      </c>
      <c r="D47" s="210">
        <v>0</v>
      </c>
      <c r="E47" s="211">
        <v>0</v>
      </c>
    </row>
    <row r="48" spans="1:5" ht="15" thickBot="1" x14ac:dyDescent="0.25">
      <c r="A48" s="156"/>
      <c r="B48" s="179">
        <v>451</v>
      </c>
      <c r="C48" s="3"/>
      <c r="D48" s="176">
        <v>0</v>
      </c>
      <c r="E48" s="152">
        <v>0</v>
      </c>
    </row>
    <row r="49" spans="1:5" ht="16.5" thickBot="1" x14ac:dyDescent="0.3">
      <c r="A49" s="159" t="s">
        <v>34</v>
      </c>
      <c r="B49" s="160"/>
      <c r="C49" s="161">
        <f>C21+C40</f>
        <v>8422396</v>
      </c>
      <c r="D49" s="161">
        <f>D21+D40+D38</f>
        <v>-244000</v>
      </c>
      <c r="E49" s="212">
        <f>C49+D49</f>
        <v>8178396</v>
      </c>
    </row>
    <row r="50" spans="1:5" ht="16.5" thickBot="1" x14ac:dyDescent="0.3">
      <c r="A50" s="159" t="s">
        <v>118</v>
      </c>
      <c r="B50" s="160"/>
      <c r="C50" s="161"/>
      <c r="D50" s="161"/>
      <c r="E50" s="212"/>
    </row>
    <row r="52" spans="1:5" ht="3.75" hidden="1" customHeight="1" x14ac:dyDescent="0.2"/>
    <row r="53" spans="1:5" ht="10.5" customHeight="1" x14ac:dyDescent="0.2">
      <c r="A53" s="162" t="s">
        <v>36</v>
      </c>
      <c r="B53" s="143"/>
      <c r="C53" s="143"/>
      <c r="D53" s="143"/>
      <c r="E53" s="143"/>
    </row>
    <row r="54" spans="1:5" ht="11.25" customHeight="1" x14ac:dyDescent="0.2">
      <c r="A54" s="221"/>
    </row>
    <row r="55" spans="1:5" x14ac:dyDescent="0.2">
      <c r="A55" s="221" t="s">
        <v>117</v>
      </c>
    </row>
    <row r="56" spans="1:5" ht="4.5" customHeight="1" x14ac:dyDescent="0.2">
      <c r="A56" s="221"/>
    </row>
    <row r="57" spans="1:5" hidden="1" x14ac:dyDescent="0.2">
      <c r="A57" s="221"/>
    </row>
    <row r="58" spans="1:5" ht="15" customHeight="1" x14ac:dyDescent="0.2">
      <c r="A58" s="143" t="s">
        <v>121</v>
      </c>
      <c r="B58" s="143"/>
      <c r="C58" s="243" t="s">
        <v>107</v>
      </c>
      <c r="D58" s="243"/>
      <c r="E58" s="243"/>
    </row>
    <row r="59" spans="1:5" ht="8.25" customHeight="1" x14ac:dyDescent="0.2"/>
    <row r="60" spans="1:5" x14ac:dyDescent="0.2">
      <c r="A60" s="143" t="s">
        <v>116</v>
      </c>
      <c r="B60" s="143"/>
      <c r="C60" s="143"/>
      <c r="D60" s="143"/>
    </row>
  </sheetData>
  <mergeCells count="2">
    <mergeCell ref="A4:E4"/>
    <mergeCell ref="C58:E58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zoomScale="80" zoomScaleNormal="80" workbookViewId="0">
      <selection activeCell="I26" sqref="I26"/>
    </sheetView>
  </sheetViews>
  <sheetFormatPr defaultRowHeight="15" x14ac:dyDescent="0.25"/>
  <cols>
    <col min="1" max="1" width="51.5703125" customWidth="1"/>
    <col min="2" max="2" width="13.7109375" customWidth="1"/>
    <col min="3" max="3" width="14.42578125" customWidth="1"/>
    <col min="4" max="4" width="13.85546875" customWidth="1"/>
    <col min="5" max="5" width="11.7109375" customWidth="1"/>
    <col min="6" max="6" width="12.140625" customWidth="1"/>
    <col min="7" max="7" width="13.7109375" customWidth="1"/>
    <col min="8" max="9" width="13.42578125" customWidth="1"/>
    <col min="10" max="10" width="12.85546875" customWidth="1"/>
    <col min="12" max="12" width="17" customWidth="1"/>
    <col min="13" max="13" width="13.5703125" customWidth="1"/>
    <col min="14" max="14" width="15.5703125" customWidth="1"/>
    <col min="15" max="15" width="14.5703125" customWidth="1"/>
    <col min="16" max="16" width="10.7109375" customWidth="1"/>
    <col min="17" max="17" width="17.140625" customWidth="1"/>
  </cols>
  <sheetData>
    <row r="2" spans="1:18" ht="18" x14ac:dyDescent="0.25">
      <c r="A2" s="19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 t="s">
        <v>38</v>
      </c>
      <c r="P2" s="7"/>
      <c r="Q2" s="7"/>
      <c r="R2" s="1"/>
    </row>
    <row r="4" spans="1:18" ht="20.25" x14ac:dyDescent="0.3">
      <c r="A4" s="244" t="s">
        <v>79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ht="15.75" x14ac:dyDescent="0.25">
      <c r="A5" s="246" t="s">
        <v>39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 t="s">
        <v>0</v>
      </c>
    </row>
    <row r="8" spans="1:18" ht="18.75" thickBot="1" x14ac:dyDescent="0.3">
      <c r="A8" s="38" t="s">
        <v>40</v>
      </c>
      <c r="B8" s="247" t="s">
        <v>41</v>
      </c>
      <c r="C8" s="248"/>
      <c r="D8" s="248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</row>
    <row r="9" spans="1:18" ht="18.75" x14ac:dyDescent="0.25">
      <c r="A9" s="39" t="s">
        <v>80</v>
      </c>
      <c r="B9" s="251" t="s">
        <v>42</v>
      </c>
      <c r="C9" s="252"/>
      <c r="D9" s="253"/>
      <c r="E9" s="254" t="s">
        <v>43</v>
      </c>
      <c r="F9" s="255"/>
      <c r="G9" s="256"/>
      <c r="H9" s="257" t="s">
        <v>44</v>
      </c>
      <c r="I9" s="258"/>
      <c r="J9" s="259"/>
      <c r="K9" s="260" t="s">
        <v>81</v>
      </c>
      <c r="L9" s="267" t="s">
        <v>45</v>
      </c>
      <c r="M9" s="268"/>
      <c r="N9" s="269"/>
      <c r="O9" s="262" t="s">
        <v>46</v>
      </c>
      <c r="P9" s="263"/>
      <c r="Q9" s="264"/>
      <c r="R9" s="265" t="s">
        <v>47</v>
      </c>
    </row>
    <row r="10" spans="1:18" ht="48" thickBot="1" x14ac:dyDescent="0.3">
      <c r="A10" s="40" t="s">
        <v>82</v>
      </c>
      <c r="B10" s="41" t="s">
        <v>48</v>
      </c>
      <c r="C10" s="42" t="s">
        <v>49</v>
      </c>
      <c r="D10" s="43" t="s">
        <v>4</v>
      </c>
      <c r="E10" s="44" t="s">
        <v>48</v>
      </c>
      <c r="F10" s="45" t="s">
        <v>49</v>
      </c>
      <c r="G10" s="46" t="s">
        <v>4</v>
      </c>
      <c r="H10" s="47" t="s">
        <v>48</v>
      </c>
      <c r="I10" s="48" t="s">
        <v>49</v>
      </c>
      <c r="J10" s="49" t="s">
        <v>4</v>
      </c>
      <c r="K10" s="261"/>
      <c r="L10" s="50" t="s">
        <v>48</v>
      </c>
      <c r="M10" s="51" t="s">
        <v>49</v>
      </c>
      <c r="N10" s="52" t="s">
        <v>4</v>
      </c>
      <c r="O10" s="53" t="s">
        <v>48</v>
      </c>
      <c r="P10" s="54" t="s">
        <v>49</v>
      </c>
      <c r="Q10" s="55" t="s">
        <v>4</v>
      </c>
      <c r="R10" s="266"/>
    </row>
    <row r="11" spans="1:18" ht="16.5" thickBot="1" x14ac:dyDescent="0.3">
      <c r="A11" s="29">
        <v>1</v>
      </c>
      <c r="B11" s="56">
        <v>3</v>
      </c>
      <c r="C11" s="57">
        <v>3</v>
      </c>
      <c r="D11" s="58">
        <v>4</v>
      </c>
      <c r="E11" s="59">
        <v>6</v>
      </c>
      <c r="F11" s="60">
        <v>6</v>
      </c>
      <c r="G11" s="61">
        <v>7</v>
      </c>
      <c r="H11" s="62">
        <v>9</v>
      </c>
      <c r="I11" s="63">
        <v>9</v>
      </c>
      <c r="J11" s="64">
        <v>10</v>
      </c>
      <c r="K11" s="28">
        <v>11</v>
      </c>
      <c r="L11" s="65">
        <v>12</v>
      </c>
      <c r="M11" s="66"/>
      <c r="N11" s="67">
        <v>13</v>
      </c>
      <c r="O11" s="68">
        <v>14</v>
      </c>
      <c r="P11" s="69">
        <v>15</v>
      </c>
      <c r="Q11" s="70">
        <v>16</v>
      </c>
      <c r="R11" s="71">
        <v>17</v>
      </c>
    </row>
    <row r="12" spans="1:18" ht="33.75" customHeight="1" thickTop="1" x14ac:dyDescent="0.25">
      <c r="A12" s="13" t="s">
        <v>50</v>
      </c>
      <c r="B12" s="72"/>
      <c r="C12" s="73"/>
      <c r="D12" s="74">
        <v>0</v>
      </c>
      <c r="E12" s="75"/>
      <c r="F12" s="76">
        <v>0</v>
      </c>
      <c r="G12" s="77">
        <v>0</v>
      </c>
      <c r="H12" s="78">
        <v>0</v>
      </c>
      <c r="I12" s="79"/>
      <c r="J12" s="80">
        <v>0</v>
      </c>
      <c r="K12" s="27"/>
      <c r="L12" s="81"/>
      <c r="M12" s="82"/>
      <c r="N12" s="83">
        <v>0</v>
      </c>
      <c r="O12" s="84"/>
      <c r="P12" s="85">
        <v>0</v>
      </c>
      <c r="Q12" s="86">
        <v>0</v>
      </c>
      <c r="R12" s="87"/>
    </row>
    <row r="13" spans="1:18" ht="18" x14ac:dyDescent="0.25">
      <c r="A13" s="14" t="s">
        <v>51</v>
      </c>
      <c r="B13" s="88"/>
      <c r="C13" s="89"/>
      <c r="D13" s="90">
        <v>0</v>
      </c>
      <c r="E13" s="91"/>
      <c r="F13" s="76">
        <v>0</v>
      </c>
      <c r="G13" s="92">
        <v>0</v>
      </c>
      <c r="H13" s="93"/>
      <c r="I13" s="94"/>
      <c r="J13" s="95">
        <v>0</v>
      </c>
      <c r="K13" s="25"/>
      <c r="L13" s="96"/>
      <c r="M13" s="97"/>
      <c r="N13" s="98">
        <v>0</v>
      </c>
      <c r="O13" s="99"/>
      <c r="P13" s="85">
        <v>0</v>
      </c>
      <c r="Q13" s="100">
        <v>0</v>
      </c>
      <c r="R13" s="101"/>
    </row>
    <row r="14" spans="1:18" ht="18" x14ac:dyDescent="0.25">
      <c r="A14" s="15" t="s">
        <v>52</v>
      </c>
      <c r="B14" s="88"/>
      <c r="C14" s="89"/>
      <c r="D14" s="90">
        <v>0</v>
      </c>
      <c r="E14" s="91">
        <v>1000</v>
      </c>
      <c r="F14" s="76">
        <v>-600</v>
      </c>
      <c r="G14" s="92">
        <v>400</v>
      </c>
      <c r="H14" s="93"/>
      <c r="I14" s="94"/>
      <c r="J14" s="95">
        <v>0</v>
      </c>
      <c r="K14" s="25"/>
      <c r="L14" s="96"/>
      <c r="M14" s="97"/>
      <c r="N14" s="98">
        <v>0</v>
      </c>
      <c r="O14" s="99"/>
      <c r="P14" s="85">
        <v>0</v>
      </c>
      <c r="Q14" s="100">
        <v>0</v>
      </c>
      <c r="R14" s="101"/>
    </row>
    <row r="15" spans="1:18" ht="18" x14ac:dyDescent="0.25">
      <c r="A15" s="15" t="s">
        <v>53</v>
      </c>
      <c r="B15" s="88"/>
      <c r="C15" s="89"/>
      <c r="D15" s="90">
        <v>0</v>
      </c>
      <c r="E15" s="91"/>
      <c r="F15" s="76">
        <v>0</v>
      </c>
      <c r="G15" s="92">
        <v>0</v>
      </c>
      <c r="H15" s="93">
        <v>29500</v>
      </c>
      <c r="I15" s="94">
        <v>-25864</v>
      </c>
      <c r="J15" s="95">
        <v>3636</v>
      </c>
      <c r="K15" s="25"/>
      <c r="L15" s="96"/>
      <c r="M15" s="97"/>
      <c r="N15" s="98">
        <v>0</v>
      </c>
      <c r="O15" s="99"/>
      <c r="P15" s="85">
        <v>0</v>
      </c>
      <c r="Q15" s="100">
        <v>0</v>
      </c>
      <c r="R15" s="101"/>
    </row>
    <row r="16" spans="1:18" ht="32.25" customHeight="1" x14ac:dyDescent="0.25">
      <c r="A16" s="17" t="s">
        <v>54</v>
      </c>
      <c r="B16" s="102"/>
      <c r="C16" s="103"/>
      <c r="D16" s="74">
        <v>0</v>
      </c>
      <c r="E16" s="104">
        <v>34700</v>
      </c>
      <c r="F16" s="76">
        <v>-1700</v>
      </c>
      <c r="G16" s="77">
        <v>33000</v>
      </c>
      <c r="H16" s="105"/>
      <c r="I16" s="106"/>
      <c r="J16" s="80">
        <v>0</v>
      </c>
      <c r="K16" s="30"/>
      <c r="L16" s="107"/>
      <c r="M16" s="108"/>
      <c r="N16" s="83">
        <v>0</v>
      </c>
      <c r="O16" s="109"/>
      <c r="P16" s="85">
        <v>0</v>
      </c>
      <c r="Q16" s="86">
        <v>0</v>
      </c>
      <c r="R16" s="110"/>
    </row>
    <row r="17" spans="1:18" ht="18" x14ac:dyDescent="0.25">
      <c r="A17" s="15" t="s">
        <v>55</v>
      </c>
      <c r="B17" s="88"/>
      <c r="C17" s="89"/>
      <c r="D17" s="90">
        <v>0</v>
      </c>
      <c r="E17" s="91"/>
      <c r="F17" s="76">
        <v>0</v>
      </c>
      <c r="G17" s="92">
        <v>0</v>
      </c>
      <c r="H17" s="93"/>
      <c r="I17" s="94"/>
      <c r="J17" s="95">
        <v>0</v>
      </c>
      <c r="K17" s="25"/>
      <c r="L17" s="96">
        <v>0</v>
      </c>
      <c r="M17" s="97">
        <v>27500</v>
      </c>
      <c r="N17" s="98">
        <v>27500</v>
      </c>
      <c r="O17" s="99"/>
      <c r="P17" s="85">
        <v>0</v>
      </c>
      <c r="Q17" s="100">
        <v>0</v>
      </c>
      <c r="R17" s="101"/>
    </row>
    <row r="18" spans="1:18" ht="29.25" customHeight="1" x14ac:dyDescent="0.25">
      <c r="A18" s="16" t="s">
        <v>83</v>
      </c>
      <c r="B18" s="88">
        <v>3230170</v>
      </c>
      <c r="C18" s="89">
        <v>8480</v>
      </c>
      <c r="D18" s="90">
        <v>3238650</v>
      </c>
      <c r="E18" s="91"/>
      <c r="F18" s="76">
        <v>0</v>
      </c>
      <c r="G18" s="92">
        <v>0</v>
      </c>
      <c r="H18" s="93"/>
      <c r="I18" s="94"/>
      <c r="J18" s="95">
        <v>0</v>
      </c>
      <c r="K18" s="25"/>
      <c r="L18" s="96"/>
      <c r="M18" s="97"/>
      <c r="N18" s="98">
        <v>0</v>
      </c>
      <c r="O18" s="99"/>
      <c r="P18" s="85">
        <v>0</v>
      </c>
      <c r="Q18" s="100">
        <v>0</v>
      </c>
      <c r="R18" s="101"/>
    </row>
    <row r="19" spans="1:18" ht="34.5" customHeight="1" x14ac:dyDescent="0.25">
      <c r="A19" s="16" t="s">
        <v>56</v>
      </c>
      <c r="B19" s="88">
        <v>490901</v>
      </c>
      <c r="C19" s="89">
        <v>-27181</v>
      </c>
      <c r="D19" s="90">
        <v>463720</v>
      </c>
      <c r="E19" s="91"/>
      <c r="F19" s="76">
        <v>0</v>
      </c>
      <c r="G19" s="92">
        <v>0</v>
      </c>
      <c r="H19" s="93"/>
      <c r="I19" s="94"/>
      <c r="J19" s="95">
        <v>0</v>
      </c>
      <c r="K19" s="25"/>
      <c r="L19" s="96">
        <v>0</v>
      </c>
      <c r="M19" s="97"/>
      <c r="N19" s="98">
        <v>0</v>
      </c>
      <c r="O19" s="99">
        <v>2100</v>
      </c>
      <c r="P19" s="85">
        <v>0</v>
      </c>
      <c r="Q19" s="100">
        <v>2100</v>
      </c>
      <c r="R19" s="101"/>
    </row>
    <row r="20" spans="1:18" ht="31.5" customHeight="1" thickBot="1" x14ac:dyDescent="0.3">
      <c r="A20" s="32" t="s">
        <v>57</v>
      </c>
      <c r="B20" s="111"/>
      <c r="C20" s="112"/>
      <c r="D20" s="113"/>
      <c r="E20" s="114"/>
      <c r="F20" s="115">
        <v>0</v>
      </c>
      <c r="G20" s="116">
        <v>0</v>
      </c>
      <c r="H20" s="117"/>
      <c r="I20" s="118"/>
      <c r="J20" s="119">
        <v>0</v>
      </c>
      <c r="K20" s="33"/>
      <c r="L20" s="120"/>
      <c r="M20" s="121"/>
      <c r="N20" s="122">
        <v>0</v>
      </c>
      <c r="O20" s="123"/>
      <c r="P20" s="124">
        <v>0</v>
      </c>
      <c r="Q20" s="125">
        <v>0</v>
      </c>
      <c r="R20" s="126"/>
    </row>
    <row r="21" spans="1:18" ht="21.75" thickTop="1" thickBot="1" x14ac:dyDescent="0.35">
      <c r="A21" s="31" t="s">
        <v>58</v>
      </c>
      <c r="B21" s="127">
        <v>3721071</v>
      </c>
      <c r="C21" s="127">
        <v>-18701</v>
      </c>
      <c r="D21" s="128">
        <v>3702370</v>
      </c>
      <c r="E21" s="129">
        <v>35700</v>
      </c>
      <c r="F21" s="130">
        <v>-2300</v>
      </c>
      <c r="G21" s="131">
        <v>33400</v>
      </c>
      <c r="H21" s="132">
        <v>29500</v>
      </c>
      <c r="I21" s="132">
        <v>-25864</v>
      </c>
      <c r="J21" s="133">
        <v>3636</v>
      </c>
      <c r="K21" s="26">
        <v>0</v>
      </c>
      <c r="L21" s="134">
        <v>0</v>
      </c>
      <c r="M21" s="134">
        <v>27500</v>
      </c>
      <c r="N21" s="135">
        <v>27500</v>
      </c>
      <c r="O21" s="136">
        <v>2100</v>
      </c>
      <c r="P21" s="137">
        <v>0</v>
      </c>
      <c r="Q21" s="138">
        <v>2100</v>
      </c>
      <c r="R21" s="139">
        <v>0</v>
      </c>
    </row>
    <row r="22" spans="1:18" ht="21" thickBot="1" x14ac:dyDescent="0.35">
      <c r="A22" s="18" t="s">
        <v>59</v>
      </c>
      <c r="B22" s="34" t="s">
        <v>60</v>
      </c>
      <c r="C22" s="270">
        <v>3788371</v>
      </c>
      <c r="D22" s="271"/>
      <c r="E22" s="274" t="s">
        <v>61</v>
      </c>
      <c r="F22" s="275"/>
      <c r="G22" s="275"/>
      <c r="H22" s="270">
        <v>-19365</v>
      </c>
      <c r="I22" s="270"/>
      <c r="J22" s="24"/>
      <c r="K22" s="276" t="s">
        <v>62</v>
      </c>
      <c r="L22" s="277"/>
      <c r="M22" s="277"/>
      <c r="N22" s="278"/>
      <c r="O22" s="278"/>
      <c r="P22" s="278"/>
      <c r="Q22" s="272">
        <v>3769006</v>
      </c>
      <c r="R22" s="273"/>
    </row>
    <row r="23" spans="1:18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20" t="s">
        <v>63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5.75" x14ac:dyDescent="0.25">
      <c r="A25" s="35" t="s">
        <v>64</v>
      </c>
      <c r="B25" s="36">
        <v>463719.8</v>
      </c>
      <c r="C25" s="1"/>
      <c r="D25" s="35" t="s">
        <v>44</v>
      </c>
      <c r="E25" s="12"/>
      <c r="F25" s="12"/>
      <c r="G25" s="36">
        <v>3636</v>
      </c>
      <c r="H25" s="21"/>
      <c r="I25" s="21"/>
      <c r="J25" s="21"/>
      <c r="K25" s="23" t="s">
        <v>65</v>
      </c>
      <c r="L25" s="21"/>
      <c r="M25" s="1"/>
      <c r="N25" s="21"/>
      <c r="O25" s="21"/>
      <c r="P25" s="21"/>
      <c r="Q25" s="21"/>
      <c r="R25" s="21"/>
    </row>
    <row r="26" spans="1:18" ht="15.75" x14ac:dyDescent="0.25">
      <c r="A26" s="11" t="s">
        <v>66</v>
      </c>
      <c r="B26" s="37">
        <v>455808.8</v>
      </c>
      <c r="C26" s="1"/>
      <c r="D26" s="1" t="s">
        <v>67</v>
      </c>
      <c r="E26" s="1"/>
      <c r="F26" s="1"/>
      <c r="G26" s="37">
        <v>1200</v>
      </c>
      <c r="H26" s="21"/>
      <c r="I26" s="21"/>
      <c r="J26" s="21"/>
      <c r="K26" s="4" t="s">
        <v>68</v>
      </c>
      <c r="L26" s="21"/>
      <c r="M26" s="1"/>
      <c r="N26" s="21"/>
      <c r="O26" s="21"/>
      <c r="P26" s="21"/>
      <c r="Q26" s="21"/>
      <c r="R26" s="21"/>
    </row>
    <row r="27" spans="1:18" x14ac:dyDescent="0.25">
      <c r="A27" s="11" t="s">
        <v>69</v>
      </c>
      <c r="B27" s="37">
        <v>5413</v>
      </c>
      <c r="C27" s="1"/>
      <c r="D27" s="1" t="s">
        <v>70</v>
      </c>
      <c r="E27" s="1"/>
      <c r="F27" s="1"/>
      <c r="G27" s="37">
        <v>2436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11" t="s">
        <v>71</v>
      </c>
      <c r="B28" s="37">
        <v>498</v>
      </c>
      <c r="C28" s="1"/>
      <c r="D28" s="1"/>
      <c r="E28" s="1"/>
      <c r="F28" s="1"/>
      <c r="G28" s="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11" t="s">
        <v>72</v>
      </c>
      <c r="B29" s="37">
        <v>2000</v>
      </c>
      <c r="C29" s="1"/>
      <c r="D29" s="1"/>
      <c r="E29" s="1"/>
      <c r="F29" s="1"/>
      <c r="G29" s="1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x14ac:dyDescent="0.25">
      <c r="A30" s="2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 x14ac:dyDescent="0.25">
      <c r="A32" s="1"/>
      <c r="B32" s="9"/>
      <c r="C32" s="9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R32" s="4"/>
    </row>
    <row r="33" spans="1:18" ht="15.75" x14ac:dyDescent="0.25">
      <c r="A33" s="1"/>
      <c r="B33" s="9"/>
      <c r="C33" s="9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/>
      <c r="R33" s="4"/>
    </row>
    <row r="34" spans="1:18" ht="15.75" x14ac:dyDescent="0.25">
      <c r="A34" s="141" t="s">
        <v>84</v>
      </c>
      <c r="B34" s="4"/>
      <c r="C34" s="4"/>
      <c r="D34" s="4"/>
      <c r="E34" s="6" t="s">
        <v>73</v>
      </c>
      <c r="F34" s="6" t="s">
        <v>74</v>
      </c>
      <c r="G34" s="6"/>
      <c r="H34" s="4"/>
      <c r="I34" s="4"/>
      <c r="J34" s="4"/>
      <c r="K34" s="6" t="s">
        <v>75</v>
      </c>
      <c r="L34" s="6"/>
      <c r="M34" s="6"/>
      <c r="N34" s="6"/>
      <c r="O34" s="6" t="s">
        <v>76</v>
      </c>
      <c r="P34" s="6"/>
      <c r="Q34" s="4"/>
      <c r="R34" s="4"/>
    </row>
    <row r="35" spans="1:18" ht="15.75" x14ac:dyDescent="0.25">
      <c r="A35" s="141" t="s">
        <v>77</v>
      </c>
      <c r="B35" s="4"/>
      <c r="C35" s="4"/>
      <c r="D35" s="4"/>
      <c r="E35" s="1"/>
      <c r="F35" s="10"/>
      <c r="G35" s="10"/>
      <c r="H35" s="4"/>
      <c r="I35" s="4"/>
      <c r="J35" s="4"/>
      <c r="K35" s="8"/>
      <c r="L35" s="8"/>
      <c r="M35" s="8"/>
      <c r="N35" s="8"/>
      <c r="O35" s="8" t="s">
        <v>78</v>
      </c>
      <c r="P35" s="8"/>
      <c r="Q35" s="4"/>
      <c r="R35" s="4"/>
    </row>
    <row r="36" spans="1:18" ht="15.75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mergeCells count="15">
    <mergeCell ref="C22:D22"/>
    <mergeCell ref="Q22:R22"/>
    <mergeCell ref="E22:G22"/>
    <mergeCell ref="H22:I22"/>
    <mergeCell ref="K22:P22"/>
    <mergeCell ref="A4:R4"/>
    <mergeCell ref="A5:R5"/>
    <mergeCell ref="B8:R8"/>
    <mergeCell ref="B9:D9"/>
    <mergeCell ref="E9:G9"/>
    <mergeCell ref="H9:J9"/>
    <mergeCell ref="K9:K10"/>
    <mergeCell ref="O9:Q9"/>
    <mergeCell ref="R9:R10"/>
    <mergeCell ref="L9:N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topLeftCell="A4" zoomScaleNormal="100" workbookViewId="0">
      <selection activeCell="D32" sqref="D32"/>
    </sheetView>
  </sheetViews>
  <sheetFormatPr defaultRowHeight="15" x14ac:dyDescent="0.25"/>
  <cols>
    <col min="1" max="1" width="52.85546875" style="163" customWidth="1"/>
    <col min="2" max="2" width="9.140625" style="163"/>
    <col min="3" max="3" width="13.42578125" style="163" customWidth="1"/>
    <col min="4" max="4" width="13" style="163" customWidth="1"/>
    <col min="5" max="5" width="15.7109375" style="163" customWidth="1"/>
  </cols>
  <sheetData>
    <row r="2" spans="1:5" x14ac:dyDescent="0.25">
      <c r="A2" s="163" t="s">
        <v>85</v>
      </c>
    </row>
    <row r="4" spans="1:5" ht="18" x14ac:dyDescent="0.25">
      <c r="A4" s="242" t="s">
        <v>86</v>
      </c>
      <c r="B4" s="242"/>
      <c r="C4" s="242"/>
      <c r="D4" s="242"/>
      <c r="E4" s="242"/>
    </row>
    <row r="5" spans="1:5" x14ac:dyDescent="0.25">
      <c r="A5" s="143"/>
      <c r="B5" s="143"/>
      <c r="C5" s="143"/>
      <c r="D5" s="143"/>
      <c r="E5" s="143" t="s">
        <v>87</v>
      </c>
    </row>
    <row r="6" spans="1:5" ht="15.75" thickBot="1" x14ac:dyDescent="0.3">
      <c r="A6" s="143"/>
      <c r="B6" s="143"/>
      <c r="C6" s="143"/>
      <c r="D6" s="143"/>
      <c r="E6" s="164" t="s">
        <v>0</v>
      </c>
    </row>
    <row r="7" spans="1:5" ht="27" thickBot="1" x14ac:dyDescent="0.3">
      <c r="A7" s="144" t="s">
        <v>1</v>
      </c>
      <c r="B7" s="145" t="s">
        <v>2</v>
      </c>
      <c r="C7" s="145" t="s">
        <v>88</v>
      </c>
      <c r="D7" s="146" t="s">
        <v>3</v>
      </c>
      <c r="E7" s="147" t="s">
        <v>89</v>
      </c>
    </row>
    <row r="8" spans="1:5" ht="16.5" thickTop="1" x14ac:dyDescent="0.25">
      <c r="A8" s="168" t="s">
        <v>5</v>
      </c>
      <c r="B8" s="169">
        <v>633</v>
      </c>
      <c r="C8" s="148"/>
      <c r="D8" s="148"/>
      <c r="E8" s="149"/>
    </row>
    <row r="9" spans="1:5" ht="15.75" x14ac:dyDescent="0.25">
      <c r="A9" s="168" t="s">
        <v>6</v>
      </c>
      <c r="B9" s="170">
        <v>634</v>
      </c>
      <c r="C9" s="2"/>
      <c r="D9" s="2"/>
      <c r="E9" s="150"/>
    </row>
    <row r="10" spans="1:5" x14ac:dyDescent="0.25">
      <c r="A10" s="151" t="s">
        <v>7</v>
      </c>
      <c r="B10" s="171">
        <v>641</v>
      </c>
      <c r="C10" s="3">
        <v>0</v>
      </c>
      <c r="D10" s="3">
        <v>95</v>
      </c>
      <c r="E10" s="152">
        <f>C10+D10</f>
        <v>95</v>
      </c>
    </row>
    <row r="11" spans="1:5" x14ac:dyDescent="0.25">
      <c r="A11" s="151" t="s">
        <v>8</v>
      </c>
      <c r="B11" s="171">
        <v>652</v>
      </c>
      <c r="C11" s="3">
        <v>80000</v>
      </c>
      <c r="D11" s="3">
        <v>22000</v>
      </c>
      <c r="E11" s="152">
        <f t="shared" ref="E11:E17" si="0">C11+D11</f>
        <v>102000</v>
      </c>
    </row>
    <row r="12" spans="1:5" x14ac:dyDescent="0.25">
      <c r="A12" s="151" t="s">
        <v>9</v>
      </c>
      <c r="B12" s="171">
        <v>661</v>
      </c>
      <c r="C12" s="3">
        <v>0</v>
      </c>
      <c r="D12" s="3">
        <v>0</v>
      </c>
      <c r="E12" s="152">
        <f t="shared" si="0"/>
        <v>0</v>
      </c>
    </row>
    <row r="13" spans="1:5" ht="15.75" x14ac:dyDescent="0.25">
      <c r="A13" s="168" t="s">
        <v>10</v>
      </c>
      <c r="B13" s="171">
        <v>663</v>
      </c>
      <c r="C13" s="3">
        <v>0</v>
      </c>
      <c r="D13" s="3"/>
      <c r="E13" s="152">
        <f t="shared" si="0"/>
        <v>0</v>
      </c>
    </row>
    <row r="14" spans="1:5" ht="15.75" x14ac:dyDescent="0.25">
      <c r="A14" s="168" t="s">
        <v>11</v>
      </c>
      <c r="B14" s="171">
        <v>671</v>
      </c>
      <c r="C14" s="3">
        <v>5641536</v>
      </c>
      <c r="D14" s="3">
        <v>-200000</v>
      </c>
      <c r="E14" s="152">
        <f t="shared" si="0"/>
        <v>5441536</v>
      </c>
    </row>
    <row r="15" spans="1:5" ht="15.75" x14ac:dyDescent="0.25">
      <c r="A15" s="168" t="s">
        <v>12</v>
      </c>
      <c r="B15" s="171">
        <v>671</v>
      </c>
      <c r="C15" s="3">
        <v>830000</v>
      </c>
      <c r="D15" s="3">
        <v>0</v>
      </c>
      <c r="E15" s="152">
        <f t="shared" si="0"/>
        <v>830000</v>
      </c>
    </row>
    <row r="16" spans="1:5" x14ac:dyDescent="0.25">
      <c r="A16" s="151" t="s">
        <v>13</v>
      </c>
      <c r="B16" s="171">
        <v>67</v>
      </c>
      <c r="C16" s="3">
        <f>C14+C15</f>
        <v>6471536</v>
      </c>
      <c r="D16" s="3">
        <f>D14+D15</f>
        <v>-200000</v>
      </c>
      <c r="E16" s="152">
        <f t="shared" si="0"/>
        <v>6271536</v>
      </c>
    </row>
    <row r="17" spans="1:5" ht="15.75" thickBot="1" x14ac:dyDescent="0.3">
      <c r="A17" s="153" t="s">
        <v>90</v>
      </c>
      <c r="B17" s="172">
        <v>683</v>
      </c>
      <c r="C17" s="142"/>
      <c r="D17" s="142">
        <v>93000</v>
      </c>
      <c r="E17" s="197">
        <f t="shared" si="0"/>
        <v>93000</v>
      </c>
    </row>
    <row r="18" spans="1:5" ht="15.75" thickBot="1" x14ac:dyDescent="0.3">
      <c r="A18" s="217" t="s">
        <v>93</v>
      </c>
      <c r="B18" s="218"/>
      <c r="C18" s="219">
        <f>C11+C16</f>
        <v>6551536</v>
      </c>
      <c r="D18" s="219">
        <f>D10+D11+D14+D15+D16+D17</f>
        <v>-284905</v>
      </c>
      <c r="E18" s="220">
        <f>C18+D18</f>
        <v>6266631</v>
      </c>
    </row>
    <row r="19" spans="1:5" ht="15.75" thickBot="1" x14ac:dyDescent="0.3">
      <c r="A19" s="154"/>
      <c r="B19" s="166"/>
      <c r="C19" s="155"/>
      <c r="D19" s="155"/>
      <c r="E19" s="155"/>
    </row>
    <row r="20" spans="1:5" ht="27" thickBot="1" x14ac:dyDescent="0.3">
      <c r="A20" s="182" t="s">
        <v>14</v>
      </c>
      <c r="B20" s="183" t="s">
        <v>2</v>
      </c>
      <c r="C20" s="183" t="s">
        <v>88</v>
      </c>
      <c r="D20" s="184" t="s">
        <v>3</v>
      </c>
      <c r="E20" s="185" t="s">
        <v>89</v>
      </c>
    </row>
    <row r="21" spans="1:5" ht="16.5" thickBot="1" x14ac:dyDescent="0.3">
      <c r="A21" s="188" t="s">
        <v>15</v>
      </c>
      <c r="B21" s="189">
        <v>3</v>
      </c>
      <c r="C21" s="190">
        <f>C22+C26+C32</f>
        <v>6471536</v>
      </c>
      <c r="D21" s="190">
        <f t="shared" ref="D21:E21" si="1">D22+D26+D32</f>
        <v>-327011</v>
      </c>
      <c r="E21" s="191">
        <f t="shared" si="1"/>
        <v>6144525</v>
      </c>
    </row>
    <row r="22" spans="1:5" ht="15.75" thickBot="1" x14ac:dyDescent="0.3">
      <c r="A22" s="186" t="s">
        <v>16</v>
      </c>
      <c r="B22" s="187">
        <v>31</v>
      </c>
      <c r="C22" s="195">
        <f>SUM(C23:C25)</f>
        <v>5491536</v>
      </c>
      <c r="D22" s="195">
        <f t="shared" ref="D22:E22" si="2">SUM(D23:D25)</f>
        <v>-402611</v>
      </c>
      <c r="E22" s="195">
        <f t="shared" si="2"/>
        <v>5088925</v>
      </c>
    </row>
    <row r="23" spans="1:5" x14ac:dyDescent="0.25">
      <c r="A23" s="177" t="s">
        <v>17</v>
      </c>
      <c r="B23" s="174">
        <v>311</v>
      </c>
      <c r="C23" s="192">
        <v>4583222</v>
      </c>
      <c r="D23" s="193">
        <v>-358433</v>
      </c>
      <c r="E23" s="194">
        <f t="shared" ref="E23:E25" si="3">C23+D23</f>
        <v>4224789</v>
      </c>
    </row>
    <row r="24" spans="1:5" x14ac:dyDescent="0.25">
      <c r="A24" s="177" t="s">
        <v>18</v>
      </c>
      <c r="B24" s="175">
        <v>312</v>
      </c>
      <c r="C24" s="3">
        <v>120000</v>
      </c>
      <c r="D24" s="176">
        <v>48822</v>
      </c>
      <c r="E24" s="152">
        <f t="shared" si="3"/>
        <v>168822</v>
      </c>
    </row>
    <row r="25" spans="1:5" ht="15.75" thickBot="1" x14ac:dyDescent="0.3">
      <c r="A25" s="198" t="s">
        <v>19</v>
      </c>
      <c r="B25" s="199">
        <v>313</v>
      </c>
      <c r="C25" s="142">
        <v>788314</v>
      </c>
      <c r="D25" s="196">
        <v>-93000</v>
      </c>
      <c r="E25" s="197">
        <f t="shared" si="3"/>
        <v>695314</v>
      </c>
    </row>
    <row r="26" spans="1:5" ht="15.75" thickBot="1" x14ac:dyDescent="0.3">
      <c r="A26" s="200" t="s">
        <v>20</v>
      </c>
      <c r="B26" s="201">
        <v>32</v>
      </c>
      <c r="C26" s="195">
        <f>SUM(C27:C31)</f>
        <v>977500</v>
      </c>
      <c r="D26" s="195">
        <f t="shared" ref="D26:E26" si="4">SUM(D27:D31)</f>
        <v>75500</v>
      </c>
      <c r="E26" s="202">
        <f t="shared" si="4"/>
        <v>1053000</v>
      </c>
    </row>
    <row r="27" spans="1:5" x14ac:dyDescent="0.25">
      <c r="A27" s="177" t="s">
        <v>21</v>
      </c>
      <c r="B27" s="178">
        <v>321</v>
      </c>
      <c r="C27" s="192">
        <v>246000</v>
      </c>
      <c r="D27" s="193">
        <v>21000</v>
      </c>
      <c r="E27" s="194">
        <f t="shared" ref="E27:E31" si="5">C27+D27</f>
        <v>267000</v>
      </c>
    </row>
    <row r="28" spans="1:5" x14ac:dyDescent="0.25">
      <c r="A28" s="177" t="s">
        <v>22</v>
      </c>
      <c r="B28" s="179">
        <v>322</v>
      </c>
      <c r="C28" s="3">
        <v>123000</v>
      </c>
      <c r="D28" s="176">
        <v>-23000</v>
      </c>
      <c r="E28" s="152">
        <f t="shared" si="5"/>
        <v>100000</v>
      </c>
    </row>
    <row r="29" spans="1:5" x14ac:dyDescent="0.25">
      <c r="A29" s="177" t="s">
        <v>23</v>
      </c>
      <c r="B29" s="179">
        <v>323</v>
      </c>
      <c r="C29" s="3">
        <v>582600</v>
      </c>
      <c r="D29" s="176">
        <v>79500</v>
      </c>
      <c r="E29" s="152">
        <f t="shared" si="5"/>
        <v>662100</v>
      </c>
    </row>
    <row r="30" spans="1:5" x14ac:dyDescent="0.25">
      <c r="A30" s="180" t="s">
        <v>24</v>
      </c>
      <c r="B30" s="179">
        <v>324</v>
      </c>
      <c r="C30" s="181">
        <v>0</v>
      </c>
      <c r="D30" s="176"/>
      <c r="E30" s="152">
        <f t="shared" si="5"/>
        <v>0</v>
      </c>
    </row>
    <row r="31" spans="1:5" ht="15.75" thickBot="1" x14ac:dyDescent="0.3">
      <c r="A31" s="198" t="s">
        <v>91</v>
      </c>
      <c r="B31" s="203">
        <v>329</v>
      </c>
      <c r="C31" s="142">
        <v>25900</v>
      </c>
      <c r="D31" s="196">
        <v>-2000</v>
      </c>
      <c r="E31" s="197">
        <f t="shared" si="5"/>
        <v>23900</v>
      </c>
    </row>
    <row r="32" spans="1:5" ht="15.75" thickBot="1" x14ac:dyDescent="0.3">
      <c r="A32" s="200" t="s">
        <v>25</v>
      </c>
      <c r="B32" s="201">
        <v>34</v>
      </c>
      <c r="C32" s="195">
        <f>SUM(C33:C33)</f>
        <v>2500</v>
      </c>
      <c r="D32" s="195">
        <f t="shared" ref="D32:E32" si="6">SUM(D33:D33)</f>
        <v>100</v>
      </c>
      <c r="E32" s="202">
        <f t="shared" si="6"/>
        <v>2600</v>
      </c>
    </row>
    <row r="33" spans="1:5" ht="15.75" thickBot="1" x14ac:dyDescent="0.3">
      <c r="A33" s="205" t="s">
        <v>26</v>
      </c>
      <c r="B33" s="206">
        <v>343</v>
      </c>
      <c r="C33" s="207">
        <v>2500</v>
      </c>
      <c r="D33" s="208">
        <v>100</v>
      </c>
      <c r="E33" s="209">
        <f t="shared" ref="E33" si="7">C33+D33</f>
        <v>2600</v>
      </c>
    </row>
    <row r="34" spans="1:5" ht="16.5" thickBot="1" x14ac:dyDescent="0.3">
      <c r="A34" s="188" t="s">
        <v>27</v>
      </c>
      <c r="B34" s="189">
        <v>4</v>
      </c>
      <c r="C34" s="190">
        <f>C35</f>
        <v>80000</v>
      </c>
      <c r="D34" s="190">
        <f t="shared" ref="D34:E34" si="8">D35</f>
        <v>73000</v>
      </c>
      <c r="E34" s="191">
        <f t="shared" si="8"/>
        <v>153000</v>
      </c>
    </row>
    <row r="35" spans="1:5" ht="15.75" thickBot="1" x14ac:dyDescent="0.3">
      <c r="A35" s="200" t="s">
        <v>28</v>
      </c>
      <c r="B35" s="201">
        <v>42</v>
      </c>
      <c r="C35" s="195">
        <f t="shared" ref="C35:E35" si="9">SUM(C36:C40)</f>
        <v>80000</v>
      </c>
      <c r="D35" s="195">
        <f t="shared" si="9"/>
        <v>73000</v>
      </c>
      <c r="E35" s="202">
        <f t="shared" si="9"/>
        <v>153000</v>
      </c>
    </row>
    <row r="36" spans="1:5" x14ac:dyDescent="0.25">
      <c r="A36" s="204" t="s">
        <v>29</v>
      </c>
      <c r="B36" s="178">
        <v>422</v>
      </c>
      <c r="C36" s="192">
        <v>80000</v>
      </c>
      <c r="D36" s="193">
        <v>69000</v>
      </c>
      <c r="E36" s="194">
        <f t="shared" ref="E36:E40" si="10">C36+D36</f>
        <v>149000</v>
      </c>
    </row>
    <row r="37" spans="1:5" x14ac:dyDescent="0.25">
      <c r="A37" s="177" t="s">
        <v>30</v>
      </c>
      <c r="B37" s="179">
        <v>423</v>
      </c>
      <c r="C37" s="3"/>
      <c r="D37" s="176"/>
      <c r="E37" s="152">
        <f t="shared" si="10"/>
        <v>0</v>
      </c>
    </row>
    <row r="38" spans="1:5" x14ac:dyDescent="0.25">
      <c r="A38" s="177" t="s">
        <v>31</v>
      </c>
      <c r="B38" s="179">
        <v>424</v>
      </c>
      <c r="C38" s="3">
        <v>0</v>
      </c>
      <c r="D38" s="176">
        <v>4000</v>
      </c>
      <c r="E38" s="152">
        <f t="shared" si="10"/>
        <v>4000</v>
      </c>
    </row>
    <row r="39" spans="1:5" x14ac:dyDescent="0.25">
      <c r="A39" s="177" t="s">
        <v>32</v>
      </c>
      <c r="B39" s="179">
        <v>426</v>
      </c>
      <c r="C39" s="3"/>
      <c r="D39" s="176"/>
      <c r="E39" s="152">
        <f t="shared" si="10"/>
        <v>0</v>
      </c>
    </row>
    <row r="40" spans="1:5" ht="15.75" thickBot="1" x14ac:dyDescent="0.3">
      <c r="A40" s="198"/>
      <c r="B40" s="203"/>
      <c r="C40" s="142"/>
      <c r="D40" s="196"/>
      <c r="E40" s="197">
        <f t="shared" si="10"/>
        <v>0</v>
      </c>
    </row>
    <row r="41" spans="1:5" ht="16.5" thickBot="1" x14ac:dyDescent="0.3">
      <c r="A41" s="200" t="s">
        <v>33</v>
      </c>
      <c r="B41" s="201">
        <v>45</v>
      </c>
      <c r="C41" s="210">
        <v>0</v>
      </c>
      <c r="D41" s="210">
        <v>0</v>
      </c>
      <c r="E41" s="211">
        <v>0</v>
      </c>
    </row>
    <row r="42" spans="1:5" x14ac:dyDescent="0.25">
      <c r="A42" s="156"/>
      <c r="B42" s="179">
        <v>451</v>
      </c>
      <c r="C42" s="3"/>
      <c r="D42" s="176">
        <v>0</v>
      </c>
      <c r="E42" s="152">
        <v>0</v>
      </c>
    </row>
    <row r="43" spans="1:5" ht="15.75" thickBot="1" x14ac:dyDescent="0.3">
      <c r="A43" s="167"/>
      <c r="B43" s="173"/>
      <c r="C43" s="157"/>
      <c r="D43" s="165"/>
      <c r="E43" s="158"/>
    </row>
    <row r="44" spans="1:5" ht="16.5" thickBot="1" x14ac:dyDescent="0.3">
      <c r="A44" s="159" t="s">
        <v>34</v>
      </c>
      <c r="B44" s="160"/>
      <c r="C44" s="161">
        <f>C21+C34</f>
        <v>6551536</v>
      </c>
      <c r="D44" s="161">
        <f t="shared" ref="D44:E44" si="11">D21+D34</f>
        <v>-254011</v>
      </c>
      <c r="E44" s="212">
        <f t="shared" si="11"/>
        <v>6297525</v>
      </c>
    </row>
    <row r="45" spans="1:5" ht="16.5" thickBot="1" x14ac:dyDescent="0.3">
      <c r="A45" s="159" t="s">
        <v>92</v>
      </c>
      <c r="B45" s="160"/>
      <c r="C45" s="161"/>
      <c r="D45" s="161">
        <v>30894</v>
      </c>
      <c r="E45" s="212">
        <f>C45+D45</f>
        <v>30894</v>
      </c>
    </row>
    <row r="46" spans="1:5" ht="15.75" thickBot="1" x14ac:dyDescent="0.3">
      <c r="A46" s="213" t="s">
        <v>35</v>
      </c>
      <c r="B46" s="214"/>
      <c r="C46" s="215">
        <f>C18-C44</f>
        <v>0</v>
      </c>
      <c r="D46" s="215">
        <f>D18-D44+D45</f>
        <v>0</v>
      </c>
      <c r="E46" s="216">
        <f>E18-E44+E45</f>
        <v>0</v>
      </c>
    </row>
    <row r="49" spans="1:5" x14ac:dyDescent="0.25">
      <c r="A49" s="162" t="s">
        <v>36</v>
      </c>
      <c r="B49" s="143"/>
      <c r="C49" s="143"/>
      <c r="D49" s="143"/>
      <c r="E49" s="143"/>
    </row>
    <row r="50" spans="1:5" x14ac:dyDescent="0.25">
      <c r="A50" s="279" t="s">
        <v>94</v>
      </c>
      <c r="B50" s="279"/>
      <c r="C50" s="279"/>
      <c r="D50" s="279"/>
      <c r="E50" s="279"/>
    </row>
    <row r="51" spans="1:5" x14ac:dyDescent="0.25">
      <c r="A51" s="280" t="s">
        <v>95</v>
      </c>
      <c r="B51" s="280"/>
      <c r="C51" s="280"/>
      <c r="D51" s="280"/>
      <c r="E51" s="280"/>
    </row>
    <row r="54" spans="1:5" x14ac:dyDescent="0.25">
      <c r="A54" s="143" t="s">
        <v>96</v>
      </c>
      <c r="B54" s="143"/>
      <c r="C54" s="143"/>
      <c r="D54" s="143" t="s">
        <v>98</v>
      </c>
    </row>
    <row r="56" spans="1:5" x14ac:dyDescent="0.25">
      <c r="A56" s="143" t="s">
        <v>97</v>
      </c>
      <c r="B56" s="143"/>
      <c r="C56" s="143"/>
      <c r="D56" s="143"/>
    </row>
  </sheetData>
  <mergeCells count="3">
    <mergeCell ref="A4:E4"/>
    <mergeCell ref="A50:E50"/>
    <mergeCell ref="A51:E51"/>
  </mergeCells>
  <phoneticPr fontId="0" type="noConversion"/>
  <printOptions horizontalCentered="1"/>
  <pageMargins left="0" right="0" top="0" bottom="0" header="0.31496062992125984" footer="0.31496062992125984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2012</vt:lpstr>
    </vt:vector>
  </TitlesOfParts>
  <Company>Gimnazija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Rajka</dc:creator>
  <cp:lastModifiedBy>Snježana Žabec</cp:lastModifiedBy>
  <cp:lastPrinted>2020-12-10T10:50:24Z</cp:lastPrinted>
  <dcterms:created xsi:type="dcterms:W3CDTF">2011-12-13T09:17:29Z</dcterms:created>
  <dcterms:modified xsi:type="dcterms:W3CDTF">2020-12-10T10:50:27Z</dcterms:modified>
</cp:coreProperties>
</file>